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8"/>
  <workbookPr defaultThemeVersion="124226"/>
  <mc:AlternateContent xmlns:mc="http://schemas.openxmlformats.org/markup-compatibility/2006">
    <mc:Choice Requires="x15">
      <x15ac:absPath xmlns:x15ac="http://schemas.microsoft.com/office/spreadsheetml/2010/11/ac" url="https://unipamplonaedu.sharepoint.com/sites/SIG/Documentos compartidos/SIG 2022/REVISIÓN INFORMACIÓN DOCUMENTADA/ASESORÍA JURÍDICA/4.  14 y 19-10-2022/"/>
    </mc:Choice>
  </mc:AlternateContent>
  <xr:revisionPtr revIDLastSave="1" documentId="8_{F2794044-2A9B-4E55-946B-C80C08335DB2}" xr6:coauthVersionLast="36" xr6:coauthVersionMax="47" xr10:uidLastSave="{E891F7AC-B760-4F4A-8AB8-4609DE115A50}"/>
  <bookViews>
    <workbookView xWindow="0" yWindow="0" windowWidth="28800" windowHeight="12330" firstSheet="1" activeTab="1" xr2:uid="{00000000-000D-0000-FFFF-FFFF00000000}"/>
  </bookViews>
  <sheets>
    <sheet name="Hoja1" sheetId="1" r:id="rId1"/>
    <sheet name="2021" sheetId="4" r:id="rId2"/>
    <sheet name="Hoja3" sheetId="3" r:id="rId3"/>
  </sheets>
  <calcPr calcId="191028"/>
</workbook>
</file>

<file path=xl/calcChain.xml><?xml version="1.0" encoding="utf-8"?>
<calcChain xmlns="http://schemas.openxmlformats.org/spreadsheetml/2006/main">
  <c r="E93" i="1" l="1"/>
  <c r="E94" i="1" l="1"/>
  <c r="E96" i="1" l="1"/>
  <c r="E91" i="1" l="1"/>
  <c r="E88" i="1" l="1"/>
  <c r="E89" i="1" l="1"/>
  <c r="E77" i="1" l="1"/>
  <c r="E84" i="1" l="1"/>
  <c r="E79" i="1"/>
  <c r="E83" i="1"/>
  <c r="E76" i="1" l="1"/>
  <c r="E74" i="1"/>
  <c r="E82" i="1" l="1"/>
  <c r="E73" i="1" l="1"/>
  <c r="E53" i="1" l="1"/>
  <c r="E75" i="1" l="1"/>
  <c r="E42" i="1" l="1"/>
  <c r="E43" i="1"/>
  <c r="E46" i="1"/>
  <c r="E44" i="1"/>
  <c r="E45" i="1"/>
  <c r="E47" i="1"/>
  <c r="E48" i="1"/>
  <c r="E50" i="1"/>
  <c r="E49" i="1"/>
  <c r="E51" i="1"/>
  <c r="E52" i="1"/>
  <c r="E54" i="1"/>
  <c r="E55" i="1"/>
  <c r="E56" i="1"/>
  <c r="E57" i="1"/>
  <c r="E62" i="1"/>
  <c r="E58" i="1"/>
  <c r="E59" i="1"/>
  <c r="E60" i="1"/>
  <c r="E61" i="1"/>
  <c r="E63" i="1"/>
  <c r="E64" i="1"/>
  <c r="E65" i="1"/>
  <c r="E66" i="1"/>
  <c r="E67" i="1"/>
  <c r="E68" i="1"/>
  <c r="E69" i="1"/>
  <c r="E70" i="1"/>
  <c r="E71" i="1"/>
  <c r="E72" i="1"/>
</calcChain>
</file>

<file path=xl/sharedStrings.xml><?xml version="1.0" encoding="utf-8"?>
<sst xmlns="http://schemas.openxmlformats.org/spreadsheetml/2006/main" count="641" uniqueCount="338">
  <si>
    <r>
      <rPr>
        <sz val="36"/>
        <color theme="1"/>
        <rFont val="Bauhaus 93"/>
        <family val="5"/>
      </rPr>
      <t>2020</t>
    </r>
    <r>
      <rPr>
        <sz val="36"/>
        <color theme="1"/>
        <rFont val="Aharoni"/>
        <charset val="177"/>
      </rPr>
      <t xml:space="preserve"> </t>
    </r>
    <r>
      <rPr>
        <b/>
        <sz val="36"/>
        <color theme="1"/>
        <rFont val="Aharoni"/>
        <charset val="177"/>
      </rPr>
      <t xml:space="preserve">REQUERIMIENTOS MEN OFICINA DE ASESORÍA JURIDICA  </t>
    </r>
  </si>
  <si>
    <t>Competencia Oficina Jurídica</t>
  </si>
  <si>
    <t>Urgentes a vencer</t>
  </si>
  <si>
    <t>#</t>
  </si>
  <si>
    <t>FECHA DE RECIBIDO</t>
  </si>
  <si>
    <t>PETICIONARIO</t>
  </si>
  <si>
    <t xml:space="preserve">FECHA TERMINO PARA RESPONDER  </t>
  </si>
  <si>
    <t>ASUNTO</t>
  </si>
  <si>
    <t>DEPENDENCIA COMPETENTE PARA CONTESTAR</t>
  </si>
  <si>
    <t xml:space="preserve">FECHA DE RESPUESTA </t>
  </si>
  <si>
    <t>OBSERVACIONES</t>
  </si>
  <si>
    <t>Enero 7/2020</t>
  </si>
  <si>
    <t>MINISTERIO DE EDUCACIÓN  NACIONAL</t>
  </si>
  <si>
    <t>Enero 14/2020</t>
  </si>
  <si>
    <t xml:space="preserve">MARIA DEL CARMEN SUAREZ ROJAS SITUACIÓN CON SU COMPAÑERO SENTIMENTAL DOCENTE </t>
  </si>
  <si>
    <t>ASESORÍA JURÍDICA</t>
  </si>
  <si>
    <t>Enero 16/2020</t>
  </si>
  <si>
    <t xml:space="preserve">Lo tiene a cargo Lina </t>
  </si>
  <si>
    <t>Enero 8/2020</t>
  </si>
  <si>
    <t>Enero 17/2020</t>
  </si>
  <si>
    <t>SEGUNDO CALIFICADOR - SEGUNDO CALIFICADOR, de la práctica nivel 1. Fonoaudiología</t>
  </si>
  <si>
    <t xml:space="preserve">FACULTAD DE SALUD - PROGRAMA DE FONOAUDIOLOGÍA </t>
  </si>
  <si>
    <t>Febrero 07/2020</t>
  </si>
  <si>
    <t xml:space="preserve">Se remitió el 13 de enero a la facultad y al programa </t>
  </si>
  <si>
    <t>Enero 21/2020</t>
  </si>
  <si>
    <t>MINISTERIO DE EDUCACIÓN NACIONAL</t>
  </si>
  <si>
    <t>Enero 28/2020</t>
  </si>
  <si>
    <t>IRREGUARIDADES EN EL REGISTRO DE NOTAS</t>
  </si>
  <si>
    <t xml:space="preserve">DISTANCIA - VICERRECTORIA ACADÉMICA- REGISTRO </t>
  </si>
  <si>
    <t>Febrero 25/2020</t>
  </si>
  <si>
    <t xml:space="preserve"> Se está revisando el caso por parte de la Vicerrectora Académica</t>
  </si>
  <si>
    <t>Enero 29/2020</t>
  </si>
  <si>
    <t>Febrero 05/2020</t>
  </si>
  <si>
    <t>INCONFORMIDAD DEL JOVEN ANDRES FELIPE CAPACHO BLANCO RELACIONADO CON TRANSACCIONES CON EL BANCO PICHINCHA</t>
  </si>
  <si>
    <t>VICERRECTORIA ADMINISTRATIVA Y FINANCIERA Y OFICINA DE ASESORÍA JURÍDICA</t>
  </si>
  <si>
    <t>Abril 16/2020</t>
  </si>
  <si>
    <t>Proyección de respuesta a cargo de Yesenia y Marco</t>
  </si>
  <si>
    <t>Febrero 5/2020</t>
  </si>
  <si>
    <t>IMPOSIBILIDAD PARA REALIZAR MATRICULA FINANCIERA- ANDRES FELIPE CAPACHO BLANCO</t>
  </si>
  <si>
    <t>Se devuelve al MEN solicitando soportes el dia 05 de febrero</t>
  </si>
  <si>
    <t>Febrero 6/2020</t>
  </si>
  <si>
    <t>Febrero 20/2020</t>
  </si>
  <si>
    <t>CONVERSIÓN DE NOTAS DE PREGRADO- DIANA CAROLINA ESCOBAR RIAÑO</t>
  </si>
  <si>
    <t xml:space="preserve">ADMISIÓN, REGISTRO Y CONTROL ACADÉMICO </t>
  </si>
  <si>
    <t>Se solicita verificación a la oficina de admisiones, registro y control acaadémico toda vez que en la Oficina de Asesoría Jurídica no reposa la solicitud</t>
  </si>
  <si>
    <t>Febrero 18/2020</t>
  </si>
  <si>
    <t>MINISTERIO DE DUCACIÓN NACIONAL</t>
  </si>
  <si>
    <t>CRITERIOS EN EL USO DEL REPOSITORIO DE HOJAS DE VIDA Y VINCULACIÓN DOCENTES ASPU</t>
  </si>
  <si>
    <t>VICERRECTORIA ACADÉMICA Y OFICINA DE ASESORÍA JURÍDICAA</t>
  </si>
  <si>
    <t>Febrero 24/2020</t>
  </si>
  <si>
    <t>Se solicita ampliación del término de respuesta al MEN. Se condece ampliación hasta el 25 de febrero de 2020</t>
  </si>
  <si>
    <t>Marzo 10/2020</t>
  </si>
  <si>
    <t>Marzo 27/2020</t>
  </si>
  <si>
    <t>NINI YOHANA LUNA BECERRA</t>
  </si>
  <si>
    <t>OFICINA DE ASESORÍA JURÍDICA</t>
  </si>
  <si>
    <t>Marzo 26/2020</t>
  </si>
  <si>
    <t>Proyección de respuesta a cargo de Lina</t>
  </si>
  <si>
    <t>Marzo 24/2020</t>
  </si>
  <si>
    <t>ANDRY YULIANA CAÑAS - PICHINCHA</t>
  </si>
  <si>
    <t>VICERRECTORIA ADMINISTRATIVA Y FINANCIERA- OFICINA DE ASESORIA JURÍDICA</t>
  </si>
  <si>
    <t>Mayo 15/2020</t>
  </si>
  <si>
    <t>Marzo 11/2020</t>
  </si>
  <si>
    <t>Abril 01/2020</t>
  </si>
  <si>
    <t>TRASLADO DERECHO DE PETICIÓN - GLORIA BUITRAGO ROMERO DIRECTORA DE GESTIÓN DOCUMENTAL</t>
  </si>
  <si>
    <t>SECRETARIA GENERAL</t>
  </si>
  <si>
    <t xml:space="preserve">S direccionó a la secretaria general </t>
  </si>
  <si>
    <t>Marzo 16/2020</t>
  </si>
  <si>
    <t>Abril 06/2020</t>
  </si>
  <si>
    <t>MALORYS DAYANA ESCOBAR- IRREGULARIDADES EN LA ATENCIÓN AL USUARIO EN EL CREAD MAGDALENA</t>
  </si>
  <si>
    <t>CREAD MAGDALENA-OFICINA DE ASESORIA JURÍDICA</t>
  </si>
  <si>
    <t>Marzo 17/2020</t>
  </si>
  <si>
    <t>Marzo 30/2020</t>
  </si>
  <si>
    <t>QUEJA CLAUDIA PATRICIA PARRA- USO DEL REPOSITORIO DE HOJAS DE VIDA</t>
  </si>
  <si>
    <t xml:space="preserve"> OFICINA DE ASESORIA JURÍDICA</t>
  </si>
  <si>
    <t xml:space="preserve"> Se está a la espera de recibir respuesta al requerimiento de Procuraduría sobre los mismos hechos la cual está a cargo del Dr. Armando Quintero</t>
  </si>
  <si>
    <t>Abril 29/2020</t>
  </si>
  <si>
    <t>Mayo 21/2020</t>
  </si>
  <si>
    <t>ASIGNACIÓN DE INTERPRETE AL ESTUDIANTE JUNIOR BRAIAM CARREÑO PARADA</t>
  </si>
  <si>
    <t>FACULTAD DE CIENCIAS ECONÓMICAS Y EMPRESARIALES</t>
  </si>
  <si>
    <t>Se direcciona a la Facultad el día 29 de abril de 2020</t>
  </si>
  <si>
    <t>Abril 30/2020</t>
  </si>
  <si>
    <t>Mayo 08/2020</t>
  </si>
  <si>
    <t>INCONFORMIDAD DE LA JOVEN JUSTINE JULIETTE ANGARITA CORTIÑAS RELACIONADO CON TRANSACCIONES CON EL BANCO PICHINCHA</t>
  </si>
  <si>
    <t>VICERRECTORIA ADMINISTRATIVA- OFICINA DE ASESORIA JUÍDICA</t>
  </si>
  <si>
    <t>Julio 02/2020</t>
  </si>
  <si>
    <t>Se direcciona a la Dra Yesenia Trujillo para trámite. Apoyo con la Dra Ana Maria</t>
  </si>
  <si>
    <t>Mayo 06/2020</t>
  </si>
  <si>
    <t xml:space="preserve">MINISTERIO DE EDUCACIÓN NACIONAL </t>
  </si>
  <si>
    <t>Mayo 13/2020</t>
  </si>
  <si>
    <t>INCONFORMIDAD DE LA JOVEN MÓNICA YURLEY DIAZ SANDOVAL RELACIONADO CON TRANSACCIONES CON EL BANCO PICHINCHA</t>
  </si>
  <si>
    <t>Mayo 12/2020</t>
  </si>
  <si>
    <t>Mayo 19/2020</t>
  </si>
  <si>
    <t>INCONFORMIDAD DE NINI YOHANA LUNA BECERRA</t>
  </si>
  <si>
    <t>CONTROL INTERNO DISCIPLINARIO- OFICINA DE ASESORIA JURÍDICA</t>
  </si>
  <si>
    <t>Mayo 18/2020</t>
  </si>
  <si>
    <t>Se dio respuesta por parte de la Oficina de Control Interno Disciplinario y complementada por la Oficina de Asesoría Juridica en dos envíos diferentes</t>
  </si>
  <si>
    <t>Mayo 25/2020</t>
  </si>
  <si>
    <t>ACTUALIZACIÓN FECHAS TRABAJO DE GRADO</t>
  </si>
  <si>
    <t>DECANATURA DE INGENIERIAS Y ARQUITECTURA</t>
  </si>
  <si>
    <t>Junio 18/2020</t>
  </si>
  <si>
    <t>Se direccionó al competente el 18 de mayo de 2020</t>
  </si>
  <si>
    <t>Mayo 28/2020</t>
  </si>
  <si>
    <t>Junio 03/2020</t>
  </si>
  <si>
    <t>SOLICITUD DE ACLARACIÓN A LA RESPUESTA DEL REQUERIMIENTO CON RAD.  2020­ER­034988 ANDRI YULIANA CAÑAS</t>
  </si>
  <si>
    <t>VICERRECTORIA ADMINISTRATIVA Y FINANCIERA- OFICINA DE ASESORÍA JURIDICA</t>
  </si>
  <si>
    <t>Junio 02/2020</t>
  </si>
  <si>
    <t>Proyección de respuesta a cargo de Yesenia</t>
  </si>
  <si>
    <t>Junio 01/2020</t>
  </si>
  <si>
    <t>Junio 09/2020</t>
  </si>
  <si>
    <t>ACLARACIÓN RESPUESTA REQUERIMIENTO NINI LUNA BECERRA</t>
  </si>
  <si>
    <t>OFICINA DE ASESORIA JURIDICA</t>
  </si>
  <si>
    <t>Junio 05/2020</t>
  </si>
  <si>
    <t>A cargo de Lina</t>
  </si>
  <si>
    <t>Junio 04/2020</t>
  </si>
  <si>
    <t>Junio 11/2020</t>
  </si>
  <si>
    <t>CLAUDIA PATRICIA PARRA MEDINA</t>
  </si>
  <si>
    <t xml:space="preserve">INQUIETUDES RESPECTO A LOS DOCENTES OCASIONALES DE TIEMPO COMPLETO </t>
  </si>
  <si>
    <t>Junio 17/2020</t>
  </si>
  <si>
    <t>QUEJA ASPU- RETRASO EN EL PAGO DE DOCENTES OCASIONALES</t>
  </si>
  <si>
    <t>VICERRECTORIA ADMINISTRATIVA Y FINANCIERA</t>
  </si>
  <si>
    <t>Proyección de respuesta a cargo de la Vicerrectoria</t>
  </si>
  <si>
    <t>Junio 08/2020</t>
  </si>
  <si>
    <t>Junio 16/2020</t>
  </si>
  <si>
    <t>INCONFORMIDAD ROSA ANGELICA GONZALEZ CIFUENTES</t>
  </si>
  <si>
    <t>VICERRECTORÍA ACADÉMICA</t>
  </si>
  <si>
    <t>Se devuelve revisado el 11 de junio de 2020</t>
  </si>
  <si>
    <t>2020­ER­086589 - INCONFORMIDAD LAURA ESTEFANY CRISTANCHO PERNIA RELACIONADA CON LA DEVOLUCIÓN DE DINEROS DE MATRÍCULA</t>
  </si>
  <si>
    <t>Junio 23/2020</t>
  </si>
  <si>
    <t>Se direccionó el 11 de junio de 2020</t>
  </si>
  <si>
    <t>IRREGULARIDADES ACADÉMICAS DOCENTE EDUARDO PABÓN</t>
  </si>
  <si>
    <t>FACULTAD DE INGENIERIAS Y ARQUITECTURA</t>
  </si>
  <si>
    <t>Revisión por parte del Dr. Vicente</t>
  </si>
  <si>
    <t>Junio 10/2020</t>
  </si>
  <si>
    <t>2020ER062733- RESPUESTA DP LUIS ALBERTO CARRILLO RANGEL</t>
  </si>
  <si>
    <t>FACULTAD DE ARTES Y HUMANIDADES- OFICINA DE ASESORÍA JURÍDICA</t>
  </si>
  <si>
    <t>Junio 26/2020</t>
  </si>
  <si>
    <t>Julio 13/2020</t>
  </si>
  <si>
    <t>INFORME RELACIONADO CON LA RESPUESTA DE LA FACULTAD DE SALUD A LOS ESTUDIANTES DE MEDICINA EN LA QUE PRESUNTAMENTE SE LES INVITA A CANCELAR MATERIAS</t>
  </si>
  <si>
    <t xml:space="preserve">FACULTAD DE SALUD </t>
  </si>
  <si>
    <t>Julio 03/2020</t>
  </si>
  <si>
    <t>Revisión de respuesta a cargo de Lina</t>
  </si>
  <si>
    <t>Julio 09/2020</t>
  </si>
  <si>
    <t>RESPUESTA A PETICIÓN DE LA ESTUDIANTE KAROLL DANEILIS MEDINA VARGAS</t>
  </si>
  <si>
    <t>Proyección a cargo de Yesenia</t>
  </si>
  <si>
    <t>Julio 07/2020</t>
  </si>
  <si>
    <t>Julio 14/2020</t>
  </si>
  <si>
    <t>TRASLADO DE PETICIÓN DEL SEÑOR HOWARD DAVID MENDEZ BLANCO</t>
  </si>
  <si>
    <t>ADMISIONES, REGISTRO Y CONTROL ACADÉMICO</t>
  </si>
  <si>
    <t>A cargo de Yesenia</t>
  </si>
  <si>
    <t>Julio 28/2020</t>
  </si>
  <si>
    <t>PRONUNCIAMIENTO SOBRE LA SOLICITUD DE CARLOS ALBERTO LOPEZ SCHLEGUEL</t>
  </si>
  <si>
    <t>VICERRECTORIA ACADÉMICA Y COORDINACIÓN DE CREAD</t>
  </si>
  <si>
    <t>JULIO 28/2020</t>
  </si>
  <si>
    <t>Se direcciona para respuesta el 13 de julio de 2020 a los competentes. Seguimiento a cargo de Lina</t>
  </si>
  <si>
    <t>Julio 22/2020</t>
  </si>
  <si>
    <t>REITERACIÓN DE LA SOLICITUD DE KAROLL DANEILIS MEDINA VANEGAS</t>
  </si>
  <si>
    <t>Julio 15/2020</t>
  </si>
  <si>
    <t>A cargo de yesenia</t>
  </si>
  <si>
    <t>INCONFORMIDAD PAGOS PICHINCHA- JUSTINNE JULIETTE ANGARITA CORTIÑAS</t>
  </si>
  <si>
    <t xml:space="preserve">INCONFORMIDAD DE DIEGO JOSÉ CASTRO CASTAÑO RELACIONADA CON LOS DESCUENTOS EN LOS AUXILIOS ECONÓMICOS DE LA MATRÍCULA FINANCIERA PARA EL PERIODO 2020-2 </t>
  </si>
  <si>
    <t>22 de julio</t>
  </si>
  <si>
    <t>A cargo de Fanny</t>
  </si>
  <si>
    <t xml:space="preserve">INCONFORMIDAD DE MIGUEL  JERONIMO AYALA CONTRERAS RELACIONADA CON  CON LOS DESCUENTOS EN LOS AUXILIOS ECONÓMICOS DE LA MATRÍCULA FINANCIERA PARA EL PERIODO 2020-2 </t>
  </si>
  <si>
    <t>JULIO 30/2020</t>
  </si>
  <si>
    <t>A CARGO DE FANNy</t>
  </si>
  <si>
    <t>VERIFICACIÓN DE TITULO OSCAR FERNANDO PARRA GONZÁLEZ</t>
  </si>
  <si>
    <t>Se direccionó el 15 de julio al competente para respuesta al MEN. Seguimiento a cargo de Lina.</t>
  </si>
  <si>
    <t>MINISTERIO DE EDUCACION NACIONAL</t>
  </si>
  <si>
    <t>JULIO 21/2020</t>
  </si>
  <si>
    <t>JULIO 22/2020</t>
  </si>
  <si>
    <t>JULIO 29/2020</t>
  </si>
  <si>
    <t>VICERRECTORIA ADTIVA Y FINANCIERA</t>
  </si>
  <si>
    <t>AGOSTO 03 DE 2020</t>
  </si>
  <si>
    <t>MINISTERIO DE EDUCACIÓN NACIONAL 152007</t>
  </si>
  <si>
    <t>Julio 23/2020</t>
  </si>
  <si>
    <t>MINISTERIO DE EDUCACIÓN NACIONA ER­152007L</t>
  </si>
  <si>
    <t>JULIO 30/2021</t>
  </si>
  <si>
    <t>AGOSTO 03/2020</t>
  </si>
  <si>
    <t>JULI0 30/2020</t>
  </si>
  <si>
    <t>Julio 27/2020</t>
  </si>
  <si>
    <t>MINISTERIO DE EDUCACIÓN NACIONAL 142842</t>
  </si>
  <si>
    <t>JULIO 31/2020</t>
  </si>
  <si>
    <t>MINISTERIO DE EDUCACIÓN NACIONAL Nº 2020­ER­142942</t>
  </si>
  <si>
    <t>MINISTERIO DE EDUCACIÓN NACIONAL  Nº 2020­ER­142182.</t>
  </si>
  <si>
    <t>AGOSTO 03/2021</t>
  </si>
  <si>
    <t>MINISTERIO DE EDUCACIÓN NACIONAL Nº 2020­ER­142722</t>
  </si>
  <si>
    <t xml:space="preserve">MINISTERIO DE EDUCACIÓN NACIONAL 2020­ER­142182 </t>
  </si>
  <si>
    <t xml:space="preserve">MINISTERIO DE EDUCACIÓN NACIONAL Nº Nº 2020­ER­142832 </t>
  </si>
  <si>
    <t>MINISTERIO DE EDUCACIÓN NACIONAL Nº  Nº 2020­ER­142899</t>
  </si>
  <si>
    <t>JULIO31/2020</t>
  </si>
  <si>
    <t>MINISTERIO DE EDUCACIÓN NACIONAL 142850</t>
  </si>
  <si>
    <t>MINISTERIO DE EDUCACIÓN NACIONAL Nº   Nº 2020­ER­142849</t>
  </si>
  <si>
    <t>MINISTERIO DE EDUCACIÓN NACIONAL  º 2020­ER­142874</t>
  </si>
  <si>
    <t>MINISTERIO DE EDUCACIÓN NACIONAL Nº 2020­ER­142860</t>
  </si>
  <si>
    <t>MINISTERIO DE EDUCACIÓN NACIONAL Nº 2020­ER­142864</t>
  </si>
  <si>
    <t>MINISTERIO DE EDUCACIÓN NACIONAL  142897</t>
  </si>
  <si>
    <t>MINISTERIO DE EDUCACIÓN NACIONAL  Nº 2020­ER­142889</t>
  </si>
  <si>
    <t>INISTERIO DE EDUCACIÓN NACIONAL - Nº 2020­ER­142913</t>
  </si>
  <si>
    <t>MINISTERIO DE EDUCACIÓN NACIONAL- Nº 2020­ER­142930</t>
  </si>
  <si>
    <t>MINITERIO DE EDUCACIÓN NACIONAL</t>
  </si>
  <si>
    <t>SEPTIEMBRE 03/2020</t>
  </si>
  <si>
    <t>Julio 30/2020</t>
  </si>
  <si>
    <t>AGOSTO 06/2020</t>
  </si>
  <si>
    <t>AGSOTO 06/2020</t>
  </si>
  <si>
    <t>Agosto 3/ 2020</t>
  </si>
  <si>
    <t>Agosto 10/2020</t>
  </si>
  <si>
    <t>03/09/2020</t>
  </si>
  <si>
    <t>Agosto 3/ 2021</t>
  </si>
  <si>
    <t>Agosto 11/2020</t>
  </si>
  <si>
    <t>Agosto 3/ 2022</t>
  </si>
  <si>
    <t>AGOSTO 13/2020</t>
  </si>
  <si>
    <t>Agosto 04/2020</t>
  </si>
  <si>
    <t>AGOSTO 12/2020</t>
  </si>
  <si>
    <t>FBÁSICAS</t>
  </si>
  <si>
    <t>AGOSTO 11/2020</t>
  </si>
  <si>
    <t>Agosto 06/2020</t>
  </si>
  <si>
    <t>MINISTERIO DE EDUCACIÓN NACIONAL SEBASTIAN CARCAMO</t>
  </si>
  <si>
    <t>FACULTAD</t>
  </si>
  <si>
    <t>MINISTERIO DE EDUCACIÓN NACIONAL GERALDINE  NATHALIA MANTILLA  170088</t>
  </si>
  <si>
    <t>AGOSTO 19/2020</t>
  </si>
  <si>
    <t>AGOSTO 20/2020</t>
  </si>
  <si>
    <t>Agosto 18/2020</t>
  </si>
  <si>
    <t>MINISTERIO DE EDUCACIÓN NACIONAL ­38455</t>
  </si>
  <si>
    <t>AGOSTO 24/2020</t>
  </si>
  <si>
    <t>FSALUD</t>
  </si>
  <si>
    <t>JULIO 9/2020</t>
  </si>
  <si>
    <t>A CARGO DE LUISA</t>
  </si>
  <si>
    <t>Agosto  20/2020</t>
  </si>
  <si>
    <t>AGOSTO 27/2020</t>
  </si>
  <si>
    <t>VICERRECTORIA ADMINISTRATIVA</t>
  </si>
  <si>
    <t>AGOSTO 21/2020</t>
  </si>
  <si>
    <t>Agosto 24/2020</t>
  </si>
  <si>
    <t>AGOSTO 31/2020</t>
  </si>
  <si>
    <t>Agosto 25/2020</t>
  </si>
  <si>
    <t>SEPTIEMBRE 01/2020</t>
  </si>
  <si>
    <t>MAYRA ANDREA PRIETO INCONSISTENCIAS PRESENTADAS MATRICULA SEMESTRES ANTERIORES</t>
  </si>
  <si>
    <t>SEPTIEMBRE 02/2020</t>
  </si>
  <si>
    <t>A CARGO DE YESENIA</t>
  </si>
  <si>
    <t>Agosto 31/2020</t>
  </si>
  <si>
    <t>MINISTERIO DE EDUCACIÓN NACIONAL 2020­ER­154795</t>
  </si>
  <si>
    <t>SEPTIEMBRE 07/2020</t>
  </si>
  <si>
    <t>MINISTERIO DE EDUCACIÓN NACIONAL 2020­ER­154640-</t>
  </si>
  <si>
    <t>SEPTIEMBRE 07/2021</t>
  </si>
  <si>
    <t>KAROL YICETH MARTINEZ CUELLAR inconformidad con la Universidad de Pamplona por las 
presuntas irregularidades administrativas</t>
  </si>
  <si>
    <t>A CARGO DE  YSESENIA</t>
  </si>
  <si>
    <t>Septiembre 3/2020</t>
  </si>
  <si>
    <t xml:space="preserve">MINISTERIO DE EDUCACIÓN NACIONAL 2020­ER­170012
</t>
  </si>
  <si>
    <t>N/A</t>
  </si>
  <si>
    <t>GERALDINE NATHALIA MANTILLA VERA - saldo en contra que me aparece en la matricula financiera</t>
  </si>
  <si>
    <t>Septiembre 8/2020</t>
  </si>
  <si>
    <t xml:space="preserve">MINISTERIO DE EDUCACIÓN NACIONAL 2020­ER­177925
</t>
  </si>
  <si>
    <t>SEPTIEMBRE 14/2020</t>
  </si>
  <si>
    <t>SEPTIEMBRE 15/2020</t>
  </si>
  <si>
    <t xml:space="preserve"> A CARGO DE LINA</t>
  </si>
  <si>
    <t>Septiembre 16/2020</t>
  </si>
  <si>
    <t xml:space="preserve">MINISTERIO DE EDUCACIÓN NACIONAL 2020­ER­195775 
</t>
  </si>
  <si>
    <t>SEPTIEMBRE 23/2020</t>
  </si>
  <si>
    <t>SEPTIEMBRE 17/2020</t>
  </si>
  <si>
    <t>Septiembre 17/2020</t>
  </si>
  <si>
    <t xml:space="preserve">MINISTERIO DE EDUCACIÓN NACIONAL 2020­ER­207553
</t>
  </si>
  <si>
    <t>SEPTIEMBRE 24/2020</t>
  </si>
  <si>
    <t>Septiembre 21/2020</t>
  </si>
  <si>
    <t xml:space="preserve">MINISTERIO DE EDUCACIÓN NACIONAL  2020­EE­190591
</t>
  </si>
  <si>
    <t>REQUERIMIENTO INFORMACIÓN FINANCIERA UNIVERSIDAD DE PAMPLONA</t>
  </si>
  <si>
    <t>SEPTIEMBRE 25/2020</t>
  </si>
  <si>
    <t>Septiembre 25/2020</t>
  </si>
  <si>
    <t xml:space="preserve">MINISTERIO DE EDUCACIÓN NACIONAL 2020­ER­193339  
</t>
  </si>
  <si>
    <t>RUBÉN DARIO ARIAS CUELLAR QUEJA POR COBRO DE MATRICULA A ESTUDIANTE DE PRIMER SEMESTRE DE NUTRICIÓN</t>
  </si>
  <si>
    <t>SEPTIEMBRE 22/2020</t>
  </si>
  <si>
    <t>Septiembre 21/2021</t>
  </si>
  <si>
    <t>MINISTERIO DE EDUCACIÓN NACIONAL  - 2020­ER­183940</t>
  </si>
  <si>
    <t>OCTUBRE 02/2020</t>
  </si>
  <si>
    <t>PRESUNTAS IRREGULARIDADES ADMINISTRATIVAS Y FINANCIERAS .</t>
  </si>
  <si>
    <t>Octubre 01/2020</t>
  </si>
  <si>
    <t xml:space="preserve">MINISTERIO DE EDUCACIÓN NACIONAL  2020­ER­205218 </t>
  </si>
  <si>
    <t>OCTUBRE 07/2020</t>
  </si>
  <si>
    <t>A CARGO DE LINA Y YESENIA</t>
  </si>
  <si>
    <t>Octubre 08/2020</t>
  </si>
  <si>
    <t>MINISTERIO DE EDUCACIÓN NACIONAL 2020­EE­203316</t>
  </si>
  <si>
    <t>OCTUBRE 13 /2020</t>
  </si>
  <si>
    <t>Peticion de informacion para cumplimiento de fallo de tutela - López Schleguel</t>
  </si>
  <si>
    <t>VICERREBTORIA ACADEMICA</t>
  </si>
  <si>
    <t>OCTUBRE 13 DE 2020</t>
  </si>
  <si>
    <t>SEGUIMIENTO ANGÉLICA</t>
  </si>
  <si>
    <t>Octubre 27/2020</t>
  </si>
  <si>
    <t xml:space="preserve">MINISTERIO DE EDUCACIÓN NACIONAL  2020­ER­228589
 </t>
  </si>
  <si>
    <t>NOVIEMRE 03/2020</t>
  </si>
  <si>
    <t>OCTUBRE 29/2020</t>
  </si>
  <si>
    <t>A CARGO DE MARCO</t>
  </si>
  <si>
    <t>Noviembre 09/2020</t>
  </si>
  <si>
    <t>MINISTERIO DE EDUCACIÓN NACIONAL  2020­EE­225081</t>
  </si>
  <si>
    <t>NOVIEMBRE 17/2020</t>
  </si>
  <si>
    <t>QUEJAS DE VIOLENCIA SEXUAL Y/O DE GÉNERO DENTRO DE LA UNIVERSIDAD DE  PAMPLONA</t>
  </si>
  <si>
    <t>SECRETARIA ACADÉMICA</t>
  </si>
  <si>
    <t>DICEMBRE 16 DE 2020</t>
  </si>
  <si>
    <t>Noviembre 12/2020</t>
  </si>
  <si>
    <t xml:space="preserve">MINISTERIO DE EDUCACIÓN NACIONAL  2020­ER­235560
 </t>
  </si>
  <si>
    <t>NOVIEMBRE 20/2020</t>
  </si>
  <si>
    <t>FACULTAD DE SALUD</t>
  </si>
  <si>
    <t>NOVIEMRE 2020</t>
  </si>
  <si>
    <t>A CARGO YESENIA</t>
  </si>
  <si>
    <t>Noviembre 17/2020</t>
  </si>
  <si>
    <t xml:space="preserve">MINISTERIO DE EDUCACIÓN NACIONAL  2020­EE­231166
 </t>
  </si>
  <si>
    <t>NOVIEMBRE 23/2020</t>
  </si>
  <si>
    <t>NOVIEMBRE 19 DE 2020</t>
  </si>
  <si>
    <t>ANGÉLICA PARA SEGUIMIENTO</t>
  </si>
  <si>
    <t>Noviembre 23/2020</t>
  </si>
  <si>
    <t xml:space="preserve">MINISTERIO DE EDUCACIÓN NACIONAL  2020­ER­284001
 </t>
  </si>
  <si>
    <t>NOVIEMBRE 27/2020</t>
  </si>
  <si>
    <t>PRESUNTAS IRREGULARIDADES PRESUPUESTALES Y NO RESPUESTA A DERECHO DE PETICIÓN</t>
  </si>
  <si>
    <t>NOVIMEBRE 27</t>
  </si>
  <si>
    <t>Noviembre 30/2020</t>
  </si>
  <si>
    <t xml:space="preserve">MINISTERIO DE EDUCACIÓN NACIONAL  2020EE239366
 </t>
  </si>
  <si>
    <t>Diciembre 11/2020</t>
  </si>
  <si>
    <t>OFICINA JURIDICA</t>
  </si>
  <si>
    <t>DICIEMBRE 15 DE 2020</t>
  </si>
  <si>
    <t>A CARGO DE LINA Y ANGELICA PARA SEGUIMIENTO</t>
  </si>
  <si>
    <t>Diciembre 2 de 2020</t>
  </si>
  <si>
    <t xml:space="preserve">MINISTERIO DE EDUCACIÓN NACIONAL  
 EE­240016
</t>
  </si>
  <si>
    <t>TRASLADO INFORME TÉCNICO VISITA ADMINISTRATIVA FOCALIZADA 2020EE239366</t>
  </si>
  <si>
    <t>VICEACADE -SAAI</t>
  </si>
  <si>
    <t>YSENIA PARA SEGUIMIENTO. SE RECIBE OFICIO POR PARTE DEL MINISTERIO DE EDUCACIÓN EN DONDE SE ACUSA RECIBIO Y SE MANIFIESTA QUE SE HARÁ EL ANÁLISIS DE LA INFORMACIÓN EN EL MARCO DE SU COMPETENCIA.</t>
  </si>
  <si>
    <t>Diciembre 07 de 2020</t>
  </si>
  <si>
    <t xml:space="preserve">MINISTERIO DE EDUCACIÓN NACIONAL  
 2020-EE-242752
</t>
  </si>
  <si>
    <t>PROCESO DE AUDITORÍA INSTITUCIONES DE EDUCACIÓN SUPERIOR VIGENCIA 2020</t>
  </si>
  <si>
    <t>OFICONTROL, - VICXEACADE- SECRETARIA ACADEMICA</t>
  </si>
  <si>
    <t>YSENIA PARA SEGUIMIENTO</t>
  </si>
  <si>
    <t>DEPENDENCIA / SOLICITANTE</t>
  </si>
  <si>
    <t xml:space="preserve">FECHA TÉRMINO PARA RESPONDER  </t>
  </si>
  <si>
    <t>SOLICITUD</t>
  </si>
  <si>
    <t>ABOGADO ASIGNADO</t>
  </si>
  <si>
    <t>RESPUESTA (SINTETIZADA)</t>
  </si>
  <si>
    <t>ESTADO ACTUAL</t>
  </si>
  <si>
    <t>Código</t>
  </si>
  <si>
    <t>Página</t>
  </si>
  <si>
    <t>FAJ-46 v.00</t>
  </si>
  <si>
    <t>1 de 1</t>
  </si>
  <si>
    <t>Seguimiento a Solicitudes de Concepto Jurídico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</si>
</sst>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3" x14ac:knownFonts="1">
    <font>
      <sz val="11"/>
      <color theme="1"/>
      <name val="Calibri"/>
      <family val="2"/>
      <scheme val="minor"/>
    </font>
    <font>
      <b/>
      <sz val="11"/>
      <color theme="1"/>
      <name val="Calibri"/>
      <family val="2"/>
      <scheme val="minor"/>
    </font>
    <font>
      <b/>
      <sz val="36"/>
      <color theme="1"/>
      <name val="Aharoni"/>
      <charset val="177"/>
    </font>
    <font>
      <sz val="36"/>
      <color theme="1"/>
      <name val="Bauhaus 93"/>
      <family val="5"/>
    </font>
    <font>
      <sz val="36"/>
      <color theme="1"/>
      <name val="Aharoni"/>
      <charset val="177"/>
    </font>
    <font>
      <b/>
      <sz val="11"/>
      <color theme="1"/>
      <name val="Arial"/>
      <family val="2"/>
    </font>
    <font>
      <b/>
      <sz val="11"/>
      <color theme="1"/>
      <name val="Colonna MT"/>
      <family val="5"/>
    </font>
    <font>
      <b/>
      <sz val="11"/>
      <color rgb="FFFF0000"/>
      <name val="Calibri"/>
      <family val="2"/>
      <scheme val="minor"/>
    </font>
    <font>
      <b/>
      <sz val="10"/>
      <color theme="1"/>
      <name val="Arial"/>
      <family val="2"/>
    </font>
    <font>
      <sz val="12"/>
      <color theme="1"/>
      <name val="Calibri"/>
      <family val="2"/>
      <scheme val="minor"/>
    </font>
    <font>
      <sz val="11"/>
      <color theme="1"/>
      <name val="Arial"/>
      <family val="2"/>
    </font>
    <font>
      <sz val="12"/>
      <color theme="1"/>
      <name val="Arial"/>
      <family val="2"/>
    </font>
    <font>
      <b/>
      <sz val="12"/>
      <color theme="1"/>
      <name val="Arial"/>
      <family val="2"/>
    </font>
  </fonts>
  <fills count="9">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CCECFF"/>
        <bgColor indexed="64"/>
      </patternFill>
    </fill>
    <fill>
      <patternFill patternType="solid">
        <fgColor rgb="FF00B050"/>
        <bgColor indexed="64"/>
      </patternFill>
    </fill>
    <fill>
      <patternFill patternType="solid">
        <fgColor theme="9" tint="0.39997558519241921"/>
        <bgColor indexed="64"/>
      </patternFill>
    </fill>
    <fill>
      <patternFill patternType="solid">
        <fgColor rgb="FFC00000"/>
        <bgColor indexed="64"/>
      </patternFill>
    </fill>
    <fill>
      <patternFill patternType="solid">
        <fgColor rgb="FFFFFF0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7">
    <xf numFmtId="0" fontId="0" fillId="0" borderId="0" xfId="0"/>
    <xf numFmtId="0" fontId="0" fillId="2" borderId="1" xfId="0" applyFill="1" applyBorder="1" applyAlignment="1">
      <alignment horizontal="center" vertical="center" wrapText="1"/>
    </xf>
    <xf numFmtId="0" fontId="0" fillId="0" borderId="0" xfId="0" applyAlignment="1">
      <alignment horizontal="center" vertical="center" wrapText="1"/>
    </xf>
    <xf numFmtId="0" fontId="0" fillId="2" borderId="4" xfId="0" applyFill="1" applyBorder="1" applyAlignment="1">
      <alignment horizontal="center" vertical="center" wrapText="1"/>
    </xf>
    <xf numFmtId="0" fontId="0" fillId="3" borderId="0" xfId="0" applyFill="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left" vertical="center" wrapText="1"/>
    </xf>
    <xf numFmtId="0" fontId="0" fillId="2" borderId="6" xfId="0" applyFill="1" applyBorder="1" applyAlignment="1">
      <alignment horizontal="center" vertical="center" wrapText="1"/>
    </xf>
    <xf numFmtId="0" fontId="1" fillId="3" borderId="0" xfId="0" applyFont="1" applyFill="1" applyAlignment="1">
      <alignment horizontal="center" vertical="center" wrapText="1"/>
    </xf>
    <xf numFmtId="0" fontId="5" fillId="4" borderId="9" xfId="0" applyFont="1" applyFill="1" applyBorder="1" applyAlignment="1">
      <alignment horizontal="center" vertical="center" wrapText="1"/>
    </xf>
    <xf numFmtId="164" fontId="6" fillId="4" borderId="9" xfId="0" applyNumberFormat="1" applyFont="1" applyFill="1" applyBorder="1" applyAlignment="1">
      <alignment horizontal="center" vertical="center" wrapText="1"/>
    </xf>
    <xf numFmtId="0" fontId="6" fillId="4" borderId="9" xfId="0" applyFont="1" applyFill="1" applyBorder="1" applyAlignment="1">
      <alignment horizontal="center" vertical="center" wrapText="1"/>
    </xf>
    <xf numFmtId="0" fontId="7" fillId="3" borderId="0" xfId="0" applyFont="1" applyFill="1" applyAlignment="1">
      <alignment horizontal="center" vertical="center" wrapText="1"/>
    </xf>
    <xf numFmtId="0" fontId="8" fillId="4"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0" fillId="0" borderId="9" xfId="0" applyBorder="1" applyAlignment="1">
      <alignment horizontal="center" vertical="center" wrapText="1"/>
    </xf>
    <xf numFmtId="164" fontId="9" fillId="0" borderId="0" xfId="0" applyNumberFormat="1" applyFont="1" applyAlignment="1">
      <alignment horizontal="center" vertical="center" wrapText="1"/>
    </xf>
    <xf numFmtId="164" fontId="9" fillId="3" borderId="0" xfId="0" applyNumberFormat="1" applyFont="1" applyFill="1" applyAlignment="1">
      <alignment horizontal="center" vertical="center" wrapText="1"/>
    </xf>
    <xf numFmtId="0" fontId="9" fillId="0" borderId="0" xfId="0" applyFont="1" applyAlignment="1">
      <alignment horizontal="center" vertical="center" wrapText="1"/>
    </xf>
    <xf numFmtId="0" fontId="0" fillId="0" borderId="10" xfId="0" applyBorder="1" applyAlignment="1">
      <alignment horizontal="center" vertical="center" wrapText="1"/>
    </xf>
    <xf numFmtId="0" fontId="0" fillId="3" borderId="9" xfId="0" applyFill="1" applyBorder="1" applyAlignment="1">
      <alignment horizontal="center" vertical="center" wrapText="1"/>
    </xf>
    <xf numFmtId="0" fontId="0" fillId="6" borderId="0" xfId="0" applyFill="1" applyAlignment="1">
      <alignment horizontal="center" vertical="center" wrapText="1"/>
    </xf>
    <xf numFmtId="0" fontId="10" fillId="0" borderId="9" xfId="0" applyFont="1" applyBorder="1" applyAlignment="1">
      <alignment horizontal="center" vertical="center" wrapText="1"/>
    </xf>
    <xf numFmtId="0" fontId="11" fillId="0" borderId="0" xfId="0" applyFont="1" applyAlignment="1">
      <alignment horizontal="center" vertical="center" wrapText="1"/>
    </xf>
    <xf numFmtId="0" fontId="0" fillId="7" borderId="9" xfId="0" applyFill="1" applyBorder="1" applyAlignment="1">
      <alignment horizontal="center" vertical="center" wrapText="1"/>
    </xf>
    <xf numFmtId="17" fontId="0" fillId="5" borderId="9" xfId="0" applyNumberFormat="1" applyFill="1" applyBorder="1" applyAlignment="1">
      <alignment horizontal="center" vertical="center" wrapText="1"/>
    </xf>
    <xf numFmtId="164" fontId="9" fillId="5" borderId="9" xfId="0" applyNumberFormat="1" applyFont="1" applyFill="1" applyBorder="1" applyAlignment="1">
      <alignment horizontal="center" vertical="center" wrapText="1"/>
    </xf>
    <xf numFmtId="164" fontId="9" fillId="5" borderId="0" xfId="0" applyNumberFormat="1" applyFont="1" applyFill="1" applyAlignment="1">
      <alignment horizontal="center" vertical="center" wrapText="1"/>
    </xf>
    <xf numFmtId="0" fontId="0" fillId="8" borderId="9" xfId="0"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164" fontId="4" fillId="2" borderId="4" xfId="0" applyNumberFormat="1" applyFont="1" applyFill="1" applyBorder="1" applyAlignment="1">
      <alignment horizontal="center" vertical="center" wrapText="1"/>
    </xf>
    <xf numFmtId="164" fontId="4" fillId="2" borderId="0" xfId="0" applyNumberFormat="1" applyFont="1" applyFill="1" applyAlignment="1">
      <alignment horizontal="center" vertical="center" wrapText="1"/>
    </xf>
    <xf numFmtId="164" fontId="4" fillId="2" borderId="5" xfId="0" applyNumberFormat="1" applyFont="1" applyFill="1" applyBorder="1" applyAlignment="1">
      <alignment horizontal="center" vertical="center" wrapText="1"/>
    </xf>
    <xf numFmtId="164" fontId="4" fillId="2" borderId="6" xfId="0" applyNumberFormat="1" applyFont="1" applyFill="1" applyBorder="1" applyAlignment="1">
      <alignment horizontal="center" vertical="center" wrapText="1"/>
    </xf>
    <xf numFmtId="164" fontId="4" fillId="2" borderId="7" xfId="0" applyNumberFormat="1" applyFont="1" applyFill="1" applyBorder="1" applyAlignment="1">
      <alignment horizontal="center" vertical="center" wrapText="1"/>
    </xf>
    <xf numFmtId="164" fontId="4" fillId="2" borderId="8" xfId="0" applyNumberFormat="1" applyFont="1" applyFill="1" applyBorder="1" applyAlignment="1">
      <alignment horizontal="center" vertical="center" wrapText="1"/>
    </xf>
    <xf numFmtId="0" fontId="11" fillId="3" borderId="0" xfId="0" applyFont="1" applyFill="1" applyAlignment="1">
      <alignment horizontal="center" vertical="center" wrapText="1"/>
    </xf>
    <xf numFmtId="164" fontId="11" fillId="3" borderId="9" xfId="0" applyNumberFormat="1" applyFont="1" applyFill="1" applyBorder="1" applyAlignment="1">
      <alignment horizontal="center" vertical="center" wrapText="1"/>
    </xf>
    <xf numFmtId="164" fontId="11" fillId="3" borderId="0" xfId="0" applyNumberFormat="1" applyFont="1" applyFill="1" applyAlignment="1">
      <alignment horizontal="center" vertical="center" wrapText="1"/>
    </xf>
    <xf numFmtId="164" fontId="12" fillId="3" borderId="1" xfId="0" applyNumberFormat="1" applyFont="1" applyFill="1" applyBorder="1" applyAlignment="1">
      <alignment horizontal="center" vertical="center" wrapText="1"/>
    </xf>
    <xf numFmtId="164" fontId="12" fillId="3" borderId="3" xfId="0" applyNumberFormat="1" applyFont="1" applyFill="1" applyBorder="1" applyAlignment="1">
      <alignment horizontal="center" vertical="center" wrapText="1"/>
    </xf>
    <xf numFmtId="164" fontId="12" fillId="3" borderId="6" xfId="0" applyNumberFormat="1" applyFont="1" applyFill="1" applyBorder="1" applyAlignment="1">
      <alignment horizontal="center" vertical="center" wrapText="1"/>
    </xf>
    <xf numFmtId="164" fontId="12" fillId="3" borderId="8" xfId="0" applyNumberFormat="1" applyFont="1" applyFill="1" applyBorder="1" applyAlignment="1">
      <alignment horizontal="center" vertical="center" wrapText="1"/>
    </xf>
    <xf numFmtId="0" fontId="12" fillId="3" borderId="0" xfId="0" applyFont="1" applyFill="1" applyAlignment="1">
      <alignment horizontal="center" vertical="center" wrapText="1"/>
    </xf>
    <xf numFmtId="0" fontId="12" fillId="3" borderId="9" xfId="0" applyFont="1" applyFill="1" applyBorder="1" applyAlignment="1">
      <alignment horizontal="center" vertical="center" wrapText="1"/>
    </xf>
    <xf numFmtId="164" fontId="12" fillId="3" borderId="9" xfId="0" applyNumberFormat="1" applyFont="1" applyFill="1" applyBorder="1" applyAlignment="1">
      <alignment horizontal="center" vertical="center" wrapText="1"/>
    </xf>
    <xf numFmtId="14" fontId="11" fillId="3" borderId="9" xfId="0" applyNumberFormat="1" applyFont="1" applyFill="1" applyBorder="1" applyAlignment="1">
      <alignment horizontal="center" vertical="center" wrapText="1"/>
    </xf>
    <xf numFmtId="0" fontId="11"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14" fontId="11" fillId="3" borderId="10" xfId="0" applyNumberFormat="1" applyFont="1" applyFill="1" applyBorder="1" applyAlignment="1">
      <alignment horizontal="center" vertical="center" wrapText="1"/>
    </xf>
    <xf numFmtId="0" fontId="11" fillId="3" borderId="10" xfId="0" applyFont="1" applyFill="1" applyBorder="1" applyAlignment="1">
      <alignment horizontal="center" vertical="center" wrapText="1"/>
    </xf>
    <xf numFmtId="17" fontId="11" fillId="3" borderId="9" xfId="0" applyNumberFormat="1" applyFont="1" applyFill="1" applyBorder="1" applyAlignment="1">
      <alignment horizontal="center" vertical="center" wrapText="1"/>
    </xf>
    <xf numFmtId="164" fontId="12" fillId="3" borderId="9" xfId="0" applyNumberFormat="1" applyFont="1" applyFill="1" applyBorder="1" applyAlignment="1">
      <alignment horizontal="center" vertical="center" wrapText="1"/>
    </xf>
    <xf numFmtId="0" fontId="12" fillId="3" borderId="9"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164" fontId="12" fillId="3" borderId="4" xfId="0" applyNumberFormat="1" applyFont="1" applyFill="1" applyBorder="1" applyAlignment="1">
      <alignment horizontal="center" vertical="center" wrapText="1"/>
    </xf>
    <xf numFmtId="164" fontId="12" fillId="3" borderId="5" xfId="0" applyNumberFormat="1" applyFont="1" applyFill="1" applyBorder="1" applyAlignment="1">
      <alignment horizontal="center" vertical="center" wrapText="1"/>
    </xf>
    <xf numFmtId="0" fontId="11" fillId="3" borderId="0" xfId="0" applyFont="1" applyFill="1" applyBorder="1" applyAlignment="1">
      <alignment horizontal="center" vertical="center" wrapText="1"/>
    </xf>
    <xf numFmtId="164" fontId="12" fillId="3" borderId="0" xfId="0" applyNumberFormat="1" applyFont="1" applyFill="1" applyBorder="1" applyAlignment="1">
      <alignment vertical="center" wrapText="1"/>
    </xf>
    <xf numFmtId="164" fontId="12" fillId="3" borderId="0" xfId="0" applyNumberFormat="1" applyFont="1" applyFill="1" applyBorder="1" applyAlignment="1">
      <alignment horizontal="center" vertical="center" wrapText="1"/>
    </xf>
    <xf numFmtId="164" fontId="12" fillId="3" borderId="2" xfId="0" applyNumberFormat="1" applyFont="1" applyFill="1" applyBorder="1" applyAlignment="1">
      <alignment horizontal="center" vertical="center" wrapText="1"/>
    </xf>
    <xf numFmtId="164" fontId="12" fillId="3" borderId="0" xfId="0" applyNumberFormat="1" applyFont="1" applyFill="1" applyBorder="1" applyAlignment="1">
      <alignment horizontal="center" vertical="center" wrapText="1"/>
    </xf>
    <xf numFmtId="164" fontId="12" fillId="3" borderId="7"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CCEC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139</xdr:row>
      <xdr:rowOff>0</xdr:rowOff>
    </xdr:from>
    <xdr:to>
      <xdr:col>0</xdr:col>
      <xdr:colOff>304800</xdr:colOff>
      <xdr:row>140</xdr:row>
      <xdr:rowOff>2541</xdr:rowOff>
    </xdr:to>
    <xdr:sp macro="" textlink="">
      <xdr:nvSpPr>
        <xdr:cNvPr id="2" name="AutoShape 3" descr="blob:https://outlook.office.com/675720c5-36c0-487d-ac69-044da9d60fbe">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0" y="168196260"/>
          <a:ext cx="304800" cy="2997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138</xdr:row>
      <xdr:rowOff>0</xdr:rowOff>
    </xdr:from>
    <xdr:to>
      <xdr:col>0</xdr:col>
      <xdr:colOff>304800</xdr:colOff>
      <xdr:row>139</xdr:row>
      <xdr:rowOff>2541</xdr:rowOff>
    </xdr:to>
    <xdr:sp macro="" textlink="">
      <xdr:nvSpPr>
        <xdr:cNvPr id="2" name="AutoShape 3" descr="blob:https://outlook.office.com/675720c5-36c0-487d-ac69-044da9d60fbe">
          <a:extLst>
            <a:ext uri="{FF2B5EF4-FFF2-40B4-BE49-F238E27FC236}">
              <a16:creationId xmlns:a16="http://schemas.microsoft.com/office/drawing/2014/main" id="{F20A0DC3-D9CC-4E9D-8F17-B5FCF625BE62}"/>
            </a:ext>
          </a:extLst>
        </xdr:cNvPr>
        <xdr:cNvSpPr>
          <a:spLocks noChangeAspect="1" noChangeArrowheads="1"/>
        </xdr:cNvSpPr>
      </xdr:nvSpPr>
      <xdr:spPr bwMode="auto">
        <a:xfrm>
          <a:off x="0" y="96202500"/>
          <a:ext cx="304800" cy="19304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181429</xdr:colOff>
      <xdr:row>0</xdr:row>
      <xdr:rowOff>102054</xdr:rowOff>
    </xdr:from>
    <xdr:to>
      <xdr:col>1</xdr:col>
      <xdr:colOff>832328</xdr:colOff>
      <xdr:row>3</xdr:row>
      <xdr:rowOff>180975</xdr:rowOff>
    </xdr:to>
    <xdr:pic>
      <xdr:nvPicPr>
        <xdr:cNvPr id="3" name="Imagen 2" descr="Archivo:Escudo Universidad de Pamplona.svg - Wikipedia, la enciclopedia  libre">
          <a:extLst>
            <a:ext uri="{FF2B5EF4-FFF2-40B4-BE49-F238E27FC236}">
              <a16:creationId xmlns:a16="http://schemas.microsoft.com/office/drawing/2014/main" id="{59DCA8BD-1647-480C-B1A7-8733571D8FDD}"/>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600983" y="102054"/>
          <a:ext cx="650899" cy="861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47976"/>
  <sheetViews>
    <sheetView topLeftCell="A95" zoomScale="60" zoomScaleNormal="60" workbookViewId="0">
      <selection activeCell="F98" sqref="F98"/>
    </sheetView>
  </sheetViews>
  <sheetFormatPr baseColWidth="10" defaultColWidth="11.42578125" defaultRowHeight="15.75" x14ac:dyDescent="0.25"/>
  <cols>
    <col min="1" max="1" width="6.28515625" style="2" customWidth="1"/>
    <col min="2" max="2" width="22.7109375" style="16" customWidth="1"/>
    <col min="3" max="3" width="45.42578125" style="16" customWidth="1"/>
    <col min="4" max="4" width="35.85546875" style="16" customWidth="1"/>
    <col min="5" max="5" width="58.7109375" style="16" customWidth="1"/>
    <col min="6" max="6" width="40.42578125" style="16" customWidth="1"/>
    <col min="7" max="7" width="29.85546875" style="17" customWidth="1"/>
    <col min="8" max="8" width="77.140625" style="18" customWidth="1"/>
    <col min="9" max="9" width="9.42578125" style="18" hidden="1" customWidth="1"/>
    <col min="10" max="10" width="14.85546875" style="23" hidden="1" customWidth="1"/>
    <col min="11" max="11" width="16.5703125" style="2" customWidth="1"/>
    <col min="12" max="12" width="11.42578125" style="2"/>
    <col min="13" max="13" width="58.140625" style="2" customWidth="1"/>
    <col min="14" max="16384" width="11.42578125" style="2"/>
  </cols>
  <sheetData>
    <row r="1" spans="1:13" ht="15.6" customHeight="1" x14ac:dyDescent="0.25">
      <c r="A1" s="1"/>
      <c r="B1" s="29" t="s">
        <v>0</v>
      </c>
      <c r="C1" s="30"/>
      <c r="D1" s="30"/>
      <c r="E1" s="30"/>
      <c r="F1" s="30"/>
      <c r="G1" s="30"/>
      <c r="H1" s="30"/>
      <c r="I1" s="30"/>
      <c r="J1" s="31"/>
    </row>
    <row r="2" spans="1:13" ht="15.75" customHeight="1" x14ac:dyDescent="0.25">
      <c r="A2" s="3"/>
      <c r="B2" s="32"/>
      <c r="C2" s="33"/>
      <c r="D2" s="33"/>
      <c r="E2" s="33"/>
      <c r="F2" s="33"/>
      <c r="G2" s="33"/>
      <c r="H2" s="33"/>
      <c r="I2" s="33"/>
      <c r="J2" s="34"/>
      <c r="L2" s="4"/>
      <c r="M2" s="5"/>
    </row>
    <row r="3" spans="1:13" ht="46.15" customHeight="1" x14ac:dyDescent="0.25">
      <c r="A3" s="3"/>
      <c r="B3" s="32"/>
      <c r="C3" s="33"/>
      <c r="D3" s="33"/>
      <c r="E3" s="33"/>
      <c r="F3" s="33"/>
      <c r="G3" s="33"/>
      <c r="H3" s="33"/>
      <c r="I3" s="33"/>
      <c r="J3" s="34"/>
      <c r="L3" s="4"/>
      <c r="M3" s="5"/>
    </row>
    <row r="4" spans="1:13" ht="15.6" hidden="1" customHeight="1" x14ac:dyDescent="0.25">
      <c r="A4" s="3"/>
      <c r="B4" s="32"/>
      <c r="C4" s="33"/>
      <c r="D4" s="33"/>
      <c r="E4" s="33"/>
      <c r="F4" s="33"/>
      <c r="G4" s="33"/>
      <c r="H4" s="33"/>
      <c r="I4" s="33"/>
      <c r="J4" s="34"/>
      <c r="L4" s="4"/>
      <c r="M4" s="6" t="s">
        <v>1</v>
      </c>
    </row>
    <row r="5" spans="1:13" ht="27" hidden="1" customHeight="1" x14ac:dyDescent="0.25">
      <c r="A5" s="3"/>
      <c r="B5" s="32"/>
      <c r="C5" s="33"/>
      <c r="D5" s="33"/>
      <c r="E5" s="33"/>
      <c r="F5" s="33"/>
      <c r="G5" s="33"/>
      <c r="H5" s="33"/>
      <c r="I5" s="33"/>
      <c r="J5" s="34"/>
      <c r="L5" s="4"/>
      <c r="M5" s="6"/>
    </row>
    <row r="6" spans="1:13" ht="19.149999999999999" hidden="1" customHeight="1" x14ac:dyDescent="0.25">
      <c r="A6" s="7"/>
      <c r="B6" s="35"/>
      <c r="C6" s="36"/>
      <c r="D6" s="36"/>
      <c r="E6" s="36"/>
      <c r="F6" s="36"/>
      <c r="G6" s="36"/>
      <c r="H6" s="36"/>
      <c r="I6" s="36"/>
      <c r="J6" s="37"/>
      <c r="L6" s="8"/>
      <c r="M6" s="6" t="s">
        <v>2</v>
      </c>
    </row>
    <row r="7" spans="1:13" s="5" customFormat="1" ht="81" customHeight="1" x14ac:dyDescent="0.25">
      <c r="A7" s="9" t="s">
        <v>3</v>
      </c>
      <c r="B7" s="10" t="s">
        <v>4</v>
      </c>
      <c r="C7" s="11" t="s">
        <v>5</v>
      </c>
      <c r="D7" s="10" t="s">
        <v>6</v>
      </c>
      <c r="E7" s="11" t="s">
        <v>7</v>
      </c>
      <c r="F7" s="11" t="s">
        <v>8</v>
      </c>
      <c r="G7" s="11" t="s">
        <v>9</v>
      </c>
      <c r="H7" s="11" t="s">
        <v>10</v>
      </c>
      <c r="I7" s="2"/>
      <c r="J7" s="12"/>
      <c r="L7" s="8"/>
    </row>
    <row r="8" spans="1:13" ht="60.6" customHeight="1" x14ac:dyDescent="0.25">
      <c r="A8" s="13">
        <v>1</v>
      </c>
      <c r="B8" s="14" t="s">
        <v>11</v>
      </c>
      <c r="C8" s="14" t="s">
        <v>12</v>
      </c>
      <c r="D8" s="14" t="s">
        <v>13</v>
      </c>
      <c r="E8" s="14" t="s">
        <v>14</v>
      </c>
      <c r="F8" s="14" t="s">
        <v>15</v>
      </c>
      <c r="G8" s="14" t="s">
        <v>16</v>
      </c>
      <c r="H8" s="14" t="s">
        <v>17</v>
      </c>
      <c r="I8" s="2"/>
      <c r="J8" s="2"/>
    </row>
    <row r="9" spans="1:13" ht="50.45" customHeight="1" x14ac:dyDescent="0.25">
      <c r="A9" s="13">
        <v>2</v>
      </c>
      <c r="B9" s="14" t="s">
        <v>18</v>
      </c>
      <c r="C9" s="14" t="s">
        <v>12</v>
      </c>
      <c r="D9" s="14" t="s">
        <v>19</v>
      </c>
      <c r="E9" s="14" t="s">
        <v>20</v>
      </c>
      <c r="F9" s="14" t="s">
        <v>21</v>
      </c>
      <c r="G9" s="14" t="s">
        <v>22</v>
      </c>
      <c r="H9" s="14" t="s">
        <v>23</v>
      </c>
      <c r="I9" s="2"/>
      <c r="J9" s="2"/>
    </row>
    <row r="10" spans="1:13" ht="42" customHeight="1" x14ac:dyDescent="0.25">
      <c r="A10" s="13">
        <v>3</v>
      </c>
      <c r="B10" s="14" t="s">
        <v>24</v>
      </c>
      <c r="C10" s="14" t="s">
        <v>25</v>
      </c>
      <c r="D10" s="14" t="s">
        <v>26</v>
      </c>
      <c r="E10" s="14" t="s">
        <v>27</v>
      </c>
      <c r="F10" s="14" t="s">
        <v>28</v>
      </c>
      <c r="G10" s="14" t="s">
        <v>29</v>
      </c>
      <c r="H10" s="14" t="s">
        <v>30</v>
      </c>
      <c r="I10" s="2"/>
      <c r="J10" s="2"/>
    </row>
    <row r="11" spans="1:13" ht="45" x14ac:dyDescent="0.25">
      <c r="A11" s="13">
        <v>4</v>
      </c>
      <c r="B11" s="14" t="s">
        <v>31</v>
      </c>
      <c r="C11" s="14" t="s">
        <v>25</v>
      </c>
      <c r="D11" s="14" t="s">
        <v>32</v>
      </c>
      <c r="E11" s="14" t="s">
        <v>33</v>
      </c>
      <c r="F11" s="14" t="s">
        <v>34</v>
      </c>
      <c r="G11" s="14" t="s">
        <v>35</v>
      </c>
      <c r="H11" s="14" t="s">
        <v>36</v>
      </c>
      <c r="I11" s="2"/>
      <c r="J11" s="2"/>
    </row>
    <row r="12" spans="1:13" ht="52.9" customHeight="1" x14ac:dyDescent="0.25">
      <c r="A12" s="13">
        <v>5</v>
      </c>
      <c r="B12" s="14" t="s">
        <v>31</v>
      </c>
      <c r="C12" s="14" t="s">
        <v>25</v>
      </c>
      <c r="D12" s="14" t="s">
        <v>37</v>
      </c>
      <c r="E12" s="14" t="s">
        <v>38</v>
      </c>
      <c r="F12" s="14" t="s">
        <v>15</v>
      </c>
      <c r="G12" s="14" t="s">
        <v>37</v>
      </c>
      <c r="H12" s="14" t="s">
        <v>39</v>
      </c>
      <c r="I12" s="2"/>
      <c r="J12" s="2"/>
    </row>
    <row r="13" spans="1:13" ht="47.45" customHeight="1" x14ac:dyDescent="0.25">
      <c r="A13" s="13">
        <v>6</v>
      </c>
      <c r="B13" s="14" t="s">
        <v>40</v>
      </c>
      <c r="C13" s="14" t="s">
        <v>25</v>
      </c>
      <c r="D13" s="14" t="s">
        <v>41</v>
      </c>
      <c r="E13" s="14" t="s">
        <v>42</v>
      </c>
      <c r="F13" s="14" t="s">
        <v>43</v>
      </c>
      <c r="G13" s="14" t="s">
        <v>29</v>
      </c>
      <c r="H13" s="14" t="s">
        <v>44</v>
      </c>
      <c r="I13" s="2"/>
      <c r="J13" s="2"/>
    </row>
    <row r="14" spans="1:13" ht="57" customHeight="1" x14ac:dyDescent="0.25">
      <c r="A14" s="13">
        <v>7</v>
      </c>
      <c r="B14" s="14" t="s">
        <v>45</v>
      </c>
      <c r="C14" s="14" t="s">
        <v>46</v>
      </c>
      <c r="D14" s="14" t="s">
        <v>29</v>
      </c>
      <c r="E14" s="14" t="s">
        <v>47</v>
      </c>
      <c r="F14" s="14" t="s">
        <v>48</v>
      </c>
      <c r="G14" s="14" t="s">
        <v>49</v>
      </c>
      <c r="H14" s="14" t="s">
        <v>50</v>
      </c>
      <c r="I14" s="2"/>
      <c r="J14" s="2"/>
    </row>
    <row r="15" spans="1:13" ht="36" customHeight="1" x14ac:dyDescent="0.25">
      <c r="A15" s="13">
        <v>8</v>
      </c>
      <c r="B15" s="14" t="s">
        <v>51</v>
      </c>
      <c r="C15" s="14" t="s">
        <v>25</v>
      </c>
      <c r="D15" s="14" t="s">
        <v>52</v>
      </c>
      <c r="E15" s="14" t="s">
        <v>53</v>
      </c>
      <c r="F15" s="14" t="s">
        <v>54</v>
      </c>
      <c r="G15" s="14" t="s">
        <v>55</v>
      </c>
      <c r="H15" s="14" t="s">
        <v>56</v>
      </c>
      <c r="I15" s="2"/>
      <c r="J15" s="2"/>
    </row>
    <row r="16" spans="1:13" ht="54.6" customHeight="1" x14ac:dyDescent="0.25">
      <c r="A16" s="13">
        <v>9</v>
      </c>
      <c r="B16" s="14" t="s">
        <v>51</v>
      </c>
      <c r="C16" s="14" t="s">
        <v>25</v>
      </c>
      <c r="D16" s="14" t="s">
        <v>57</v>
      </c>
      <c r="E16" s="14" t="s">
        <v>58</v>
      </c>
      <c r="F16" s="14" t="s">
        <v>59</v>
      </c>
      <c r="G16" s="14" t="s">
        <v>60</v>
      </c>
      <c r="H16" s="14" t="s">
        <v>36</v>
      </c>
      <c r="I16" s="2"/>
      <c r="J16" s="2"/>
    </row>
    <row r="17" spans="1:11" ht="52.15" customHeight="1" x14ac:dyDescent="0.25">
      <c r="A17" s="13">
        <v>10</v>
      </c>
      <c r="B17" s="14" t="s">
        <v>61</v>
      </c>
      <c r="C17" s="14" t="s">
        <v>25</v>
      </c>
      <c r="D17" s="14" t="s">
        <v>62</v>
      </c>
      <c r="E17" s="14" t="s">
        <v>63</v>
      </c>
      <c r="F17" s="14" t="s">
        <v>64</v>
      </c>
      <c r="G17" s="14" t="s">
        <v>61</v>
      </c>
      <c r="H17" s="14" t="s">
        <v>65</v>
      </c>
      <c r="I17" s="2"/>
      <c r="J17" s="2"/>
    </row>
    <row r="18" spans="1:11" ht="48" customHeight="1" x14ac:dyDescent="0.25">
      <c r="A18" s="13">
        <v>11</v>
      </c>
      <c r="B18" s="14" t="s">
        <v>66</v>
      </c>
      <c r="C18" s="14" t="s">
        <v>25</v>
      </c>
      <c r="D18" s="14" t="s">
        <v>67</v>
      </c>
      <c r="E18" s="14" t="s">
        <v>68</v>
      </c>
      <c r="F18" s="14" t="s">
        <v>69</v>
      </c>
      <c r="G18" s="14" t="s">
        <v>70</v>
      </c>
      <c r="H18" s="14" t="s">
        <v>56</v>
      </c>
      <c r="I18" s="2"/>
      <c r="J18" s="2"/>
    </row>
    <row r="19" spans="1:11" ht="59.45" customHeight="1" x14ac:dyDescent="0.25">
      <c r="A19" s="13">
        <v>12</v>
      </c>
      <c r="B19" s="24" t="s">
        <v>71</v>
      </c>
      <c r="C19" s="24" t="s">
        <v>25</v>
      </c>
      <c r="D19" s="24" t="s">
        <v>67</v>
      </c>
      <c r="E19" s="24" t="s">
        <v>72</v>
      </c>
      <c r="F19" s="24" t="s">
        <v>73</v>
      </c>
      <c r="G19" s="24"/>
      <c r="H19" s="24" t="s">
        <v>74</v>
      </c>
      <c r="I19" s="2"/>
      <c r="J19" s="2"/>
    </row>
    <row r="20" spans="1:11" ht="37.9" customHeight="1" x14ac:dyDescent="0.25">
      <c r="A20" s="13">
        <v>13</v>
      </c>
      <c r="B20" s="14" t="s">
        <v>75</v>
      </c>
      <c r="C20" s="14" t="s">
        <v>25</v>
      </c>
      <c r="D20" s="14" t="s">
        <v>76</v>
      </c>
      <c r="E20" s="14" t="s">
        <v>77</v>
      </c>
      <c r="F20" s="14" t="s">
        <v>78</v>
      </c>
      <c r="G20" s="14" t="s">
        <v>60</v>
      </c>
      <c r="H20" s="14" t="s">
        <v>79</v>
      </c>
      <c r="I20" s="2"/>
      <c r="J20" s="2"/>
    </row>
    <row r="21" spans="1:11" ht="59.45" customHeight="1" x14ac:dyDescent="0.25">
      <c r="A21" s="13">
        <v>14</v>
      </c>
      <c r="B21" s="14" t="s">
        <v>80</v>
      </c>
      <c r="C21" s="14" t="s">
        <v>25</v>
      </c>
      <c r="D21" s="14" t="s">
        <v>81</v>
      </c>
      <c r="E21" s="14" t="s">
        <v>82</v>
      </c>
      <c r="F21" s="14" t="s">
        <v>83</v>
      </c>
      <c r="G21" s="14" t="s">
        <v>84</v>
      </c>
      <c r="H21" s="14" t="s">
        <v>85</v>
      </c>
      <c r="I21" s="2"/>
      <c r="J21" s="2"/>
    </row>
    <row r="22" spans="1:11" ht="66" customHeight="1" x14ac:dyDescent="0.25">
      <c r="A22" s="13">
        <v>15</v>
      </c>
      <c r="B22" s="14" t="s">
        <v>86</v>
      </c>
      <c r="C22" s="14" t="s">
        <v>87</v>
      </c>
      <c r="D22" s="14" t="s">
        <v>88</v>
      </c>
      <c r="E22" s="14" t="s">
        <v>89</v>
      </c>
      <c r="F22" s="14" t="s">
        <v>83</v>
      </c>
      <c r="G22" s="14" t="s">
        <v>84</v>
      </c>
      <c r="H22" s="14" t="s">
        <v>85</v>
      </c>
      <c r="I22" s="2"/>
      <c r="J22" s="2"/>
    </row>
    <row r="23" spans="1:11" ht="40.9" customHeight="1" x14ac:dyDescent="0.25">
      <c r="A23" s="13">
        <v>16</v>
      </c>
      <c r="B23" s="14" t="s">
        <v>90</v>
      </c>
      <c r="C23" s="14" t="s">
        <v>25</v>
      </c>
      <c r="D23" s="14" t="s">
        <v>91</v>
      </c>
      <c r="E23" s="14" t="s">
        <v>92</v>
      </c>
      <c r="F23" s="14" t="s">
        <v>93</v>
      </c>
      <c r="G23" s="14" t="s">
        <v>94</v>
      </c>
      <c r="H23" s="14" t="s">
        <v>95</v>
      </c>
      <c r="I23" s="2"/>
      <c r="J23" s="2"/>
    </row>
    <row r="24" spans="1:11" ht="50.45" customHeight="1" x14ac:dyDescent="0.25">
      <c r="A24" s="13">
        <v>17</v>
      </c>
      <c r="B24" s="14" t="s">
        <v>94</v>
      </c>
      <c r="C24" s="14" t="s">
        <v>25</v>
      </c>
      <c r="D24" s="14" t="s">
        <v>96</v>
      </c>
      <c r="E24" s="14" t="s">
        <v>97</v>
      </c>
      <c r="F24" s="14" t="s">
        <v>98</v>
      </c>
      <c r="G24" s="14" t="s">
        <v>99</v>
      </c>
      <c r="H24" s="14" t="s">
        <v>100</v>
      </c>
      <c r="I24" s="2"/>
      <c r="J24" s="2"/>
    </row>
    <row r="25" spans="1:11" ht="45" x14ac:dyDescent="0.25">
      <c r="A25" s="13">
        <v>18</v>
      </c>
      <c r="B25" s="14" t="s">
        <v>101</v>
      </c>
      <c r="C25" s="14" t="s">
        <v>25</v>
      </c>
      <c r="D25" s="14" t="s">
        <v>102</v>
      </c>
      <c r="E25" s="14" t="s">
        <v>103</v>
      </c>
      <c r="F25" s="14" t="s">
        <v>104</v>
      </c>
      <c r="G25" s="14" t="s">
        <v>105</v>
      </c>
      <c r="H25" s="14" t="s">
        <v>106</v>
      </c>
      <c r="I25" s="2"/>
      <c r="J25" s="2"/>
    </row>
    <row r="26" spans="1:11" ht="55.9" customHeight="1" x14ac:dyDescent="0.25">
      <c r="A26" s="13">
        <v>19</v>
      </c>
      <c r="B26" s="14" t="s">
        <v>107</v>
      </c>
      <c r="C26" s="14" t="s">
        <v>25</v>
      </c>
      <c r="D26" s="14" t="s">
        <v>108</v>
      </c>
      <c r="E26" s="14" t="s">
        <v>109</v>
      </c>
      <c r="F26" s="14" t="s">
        <v>110</v>
      </c>
      <c r="G26" s="14" t="s">
        <v>111</v>
      </c>
      <c r="H26" s="14" t="s">
        <v>112</v>
      </c>
      <c r="I26" s="2"/>
      <c r="J26" s="2"/>
    </row>
    <row r="27" spans="1:11" ht="55.9" customHeight="1" x14ac:dyDescent="0.25">
      <c r="A27" s="13">
        <v>20</v>
      </c>
      <c r="B27" s="14" t="s">
        <v>113</v>
      </c>
      <c r="C27" s="14" t="s">
        <v>25</v>
      </c>
      <c r="D27" s="14" t="s">
        <v>114</v>
      </c>
      <c r="E27" s="14" t="s">
        <v>115</v>
      </c>
      <c r="F27" s="14" t="s">
        <v>116</v>
      </c>
      <c r="G27" s="14" t="s">
        <v>117</v>
      </c>
      <c r="H27" s="14" t="s">
        <v>112</v>
      </c>
      <c r="I27" s="2"/>
      <c r="J27" s="2"/>
      <c r="K27" s="4"/>
    </row>
    <row r="28" spans="1:11" ht="48.6" customHeight="1" x14ac:dyDescent="0.25">
      <c r="A28" s="13">
        <v>21</v>
      </c>
      <c r="B28" s="14" t="s">
        <v>113</v>
      </c>
      <c r="C28" s="14" t="s">
        <v>25</v>
      </c>
      <c r="D28" s="14" t="s">
        <v>114</v>
      </c>
      <c r="E28" s="14" t="s">
        <v>118</v>
      </c>
      <c r="F28" s="14" t="s">
        <v>119</v>
      </c>
      <c r="G28" s="14" t="s">
        <v>117</v>
      </c>
      <c r="H28" s="14" t="s">
        <v>120</v>
      </c>
      <c r="I28" s="2"/>
      <c r="J28" s="2"/>
    </row>
    <row r="29" spans="1:11" ht="41.45" customHeight="1" x14ac:dyDescent="0.25">
      <c r="A29" s="13">
        <v>22</v>
      </c>
      <c r="B29" s="14" t="s">
        <v>121</v>
      </c>
      <c r="C29" s="14" t="s">
        <v>25</v>
      </c>
      <c r="D29" s="14" t="s">
        <v>122</v>
      </c>
      <c r="E29" s="14" t="s">
        <v>123</v>
      </c>
      <c r="F29" s="14" t="s">
        <v>124</v>
      </c>
      <c r="G29" s="14" t="s">
        <v>122</v>
      </c>
      <c r="H29" s="14" t="s">
        <v>125</v>
      </c>
      <c r="I29" s="2"/>
      <c r="J29" s="2"/>
    </row>
    <row r="30" spans="1:11" ht="45" x14ac:dyDescent="0.25">
      <c r="A30" s="13">
        <v>23</v>
      </c>
      <c r="B30" s="14" t="s">
        <v>108</v>
      </c>
      <c r="C30" s="14" t="s">
        <v>25</v>
      </c>
      <c r="D30" s="14" t="s">
        <v>117</v>
      </c>
      <c r="E30" s="14" t="s">
        <v>126</v>
      </c>
      <c r="F30" s="14" t="s">
        <v>119</v>
      </c>
      <c r="G30" s="14" t="s">
        <v>127</v>
      </c>
      <c r="H30" s="14" t="s">
        <v>128</v>
      </c>
      <c r="I30" s="2"/>
      <c r="J30" s="2"/>
    </row>
    <row r="31" spans="1:11" ht="50.45" customHeight="1" x14ac:dyDescent="0.25">
      <c r="A31" s="13">
        <v>24</v>
      </c>
      <c r="B31" s="14" t="s">
        <v>108</v>
      </c>
      <c r="C31" s="14" t="s">
        <v>25</v>
      </c>
      <c r="D31" s="14" t="s">
        <v>117</v>
      </c>
      <c r="E31" s="14" t="s">
        <v>129</v>
      </c>
      <c r="F31" s="14" t="s">
        <v>130</v>
      </c>
      <c r="G31" s="14" t="s">
        <v>99</v>
      </c>
      <c r="H31" s="14" t="s">
        <v>131</v>
      </c>
      <c r="I31" s="2"/>
      <c r="J31" s="2"/>
    </row>
    <row r="32" spans="1:11" ht="51.6" customHeight="1" x14ac:dyDescent="0.25">
      <c r="A32" s="13">
        <v>25</v>
      </c>
      <c r="B32" s="14" t="s">
        <v>132</v>
      </c>
      <c r="C32" s="14" t="s">
        <v>25</v>
      </c>
      <c r="D32" s="14" t="s">
        <v>99</v>
      </c>
      <c r="E32" s="14" t="s">
        <v>133</v>
      </c>
      <c r="F32" s="14" t="s">
        <v>134</v>
      </c>
      <c r="G32" s="14" t="s">
        <v>117</v>
      </c>
      <c r="H32" s="14" t="s">
        <v>128</v>
      </c>
      <c r="I32" s="2"/>
      <c r="J32" s="2"/>
    </row>
    <row r="33" spans="1:11" ht="69.599999999999994" customHeight="1" x14ac:dyDescent="0.25">
      <c r="A33" s="13">
        <v>26</v>
      </c>
      <c r="B33" s="14" t="s">
        <v>135</v>
      </c>
      <c r="C33" s="14" t="s">
        <v>25</v>
      </c>
      <c r="D33" s="14" t="s">
        <v>136</v>
      </c>
      <c r="E33" s="14" t="s">
        <v>137</v>
      </c>
      <c r="F33" s="14" t="s">
        <v>138</v>
      </c>
      <c r="G33" s="14" t="s">
        <v>139</v>
      </c>
      <c r="H33" s="14" t="s">
        <v>140</v>
      </c>
      <c r="I33" s="2"/>
      <c r="J33" s="2"/>
    </row>
    <row r="34" spans="1:11" ht="37.9" customHeight="1" x14ac:dyDescent="0.25">
      <c r="A34" s="13">
        <v>27</v>
      </c>
      <c r="B34" s="14" t="s">
        <v>84</v>
      </c>
      <c r="C34" s="14" t="s">
        <v>25</v>
      </c>
      <c r="D34" s="14" t="s">
        <v>141</v>
      </c>
      <c r="E34" s="14" t="s">
        <v>142</v>
      </c>
      <c r="F34" s="14" t="s">
        <v>119</v>
      </c>
      <c r="G34" s="14" t="s">
        <v>84</v>
      </c>
      <c r="H34" s="14" t="s">
        <v>143</v>
      </c>
      <c r="I34" s="2"/>
      <c r="J34" s="2"/>
    </row>
    <row r="35" spans="1:11" ht="54" customHeight="1" x14ac:dyDescent="0.25">
      <c r="A35" s="13">
        <v>28</v>
      </c>
      <c r="B35" s="14" t="s">
        <v>144</v>
      </c>
      <c r="C35" s="14" t="s">
        <v>25</v>
      </c>
      <c r="D35" s="14" t="s">
        <v>145</v>
      </c>
      <c r="E35" s="14" t="s">
        <v>146</v>
      </c>
      <c r="F35" s="14" t="s">
        <v>147</v>
      </c>
      <c r="G35" s="14" t="s">
        <v>145</v>
      </c>
      <c r="H35" s="14" t="s">
        <v>148</v>
      </c>
      <c r="I35" s="2"/>
      <c r="J35" s="2"/>
    </row>
    <row r="36" spans="1:11" ht="58.9" customHeight="1" x14ac:dyDescent="0.25">
      <c r="A36" s="13">
        <v>29</v>
      </c>
      <c r="B36" s="14" t="s">
        <v>136</v>
      </c>
      <c r="C36" s="14" t="s">
        <v>25</v>
      </c>
      <c r="D36" s="14" t="s">
        <v>149</v>
      </c>
      <c r="E36" s="14" t="s">
        <v>150</v>
      </c>
      <c r="F36" s="14" t="s">
        <v>151</v>
      </c>
      <c r="G36" s="14" t="s">
        <v>152</v>
      </c>
      <c r="H36" s="14" t="s">
        <v>153</v>
      </c>
      <c r="I36" s="2"/>
      <c r="J36" s="2"/>
    </row>
    <row r="37" spans="1:11" ht="66.599999999999994" customHeight="1" x14ac:dyDescent="0.25">
      <c r="A37" s="13">
        <v>30</v>
      </c>
      <c r="B37" s="14" t="s">
        <v>145</v>
      </c>
      <c r="C37" s="14" t="s">
        <v>25</v>
      </c>
      <c r="D37" s="14" t="s">
        <v>154</v>
      </c>
      <c r="E37" s="14" t="s">
        <v>155</v>
      </c>
      <c r="F37" s="14" t="s">
        <v>119</v>
      </c>
      <c r="G37" s="14" t="s">
        <v>156</v>
      </c>
      <c r="H37" s="14" t="s">
        <v>157</v>
      </c>
      <c r="I37" s="2"/>
      <c r="J37" s="2"/>
    </row>
    <row r="38" spans="1:11" ht="43.9" customHeight="1" x14ac:dyDescent="0.25">
      <c r="A38" s="13">
        <v>31</v>
      </c>
      <c r="B38" s="14" t="s">
        <v>145</v>
      </c>
      <c r="C38" s="14" t="s">
        <v>25</v>
      </c>
      <c r="D38" s="14" t="s">
        <v>154</v>
      </c>
      <c r="E38" s="14" t="s">
        <v>158</v>
      </c>
      <c r="F38" s="14" t="s">
        <v>119</v>
      </c>
      <c r="G38" s="14" t="s">
        <v>156</v>
      </c>
      <c r="H38" s="14" t="s">
        <v>157</v>
      </c>
      <c r="I38" s="2"/>
      <c r="J38" s="2"/>
    </row>
    <row r="39" spans="1:11" ht="81" customHeight="1" x14ac:dyDescent="0.25">
      <c r="A39" s="13">
        <v>32</v>
      </c>
      <c r="B39" s="14" t="s">
        <v>145</v>
      </c>
      <c r="C39" s="14" t="s">
        <v>25</v>
      </c>
      <c r="D39" s="14" t="s">
        <v>154</v>
      </c>
      <c r="E39" s="14" t="s">
        <v>159</v>
      </c>
      <c r="F39" s="14" t="s">
        <v>119</v>
      </c>
      <c r="G39" s="14" t="s">
        <v>160</v>
      </c>
      <c r="H39" s="14" t="s">
        <v>161</v>
      </c>
      <c r="I39" s="2"/>
      <c r="J39" s="2"/>
    </row>
    <row r="40" spans="1:11" ht="63.6" customHeight="1" x14ac:dyDescent="0.25">
      <c r="A40" s="13">
        <v>33</v>
      </c>
      <c r="B40" s="14" t="s">
        <v>145</v>
      </c>
      <c r="C40" s="14" t="s">
        <v>25</v>
      </c>
      <c r="D40" s="14" t="s">
        <v>154</v>
      </c>
      <c r="E40" s="14" t="s">
        <v>162</v>
      </c>
      <c r="F40" s="14" t="s">
        <v>119</v>
      </c>
      <c r="G40" s="14" t="s">
        <v>163</v>
      </c>
      <c r="H40" s="14" t="s">
        <v>164</v>
      </c>
      <c r="I40" s="2"/>
      <c r="J40" s="2"/>
      <c r="K40" s="4"/>
    </row>
    <row r="41" spans="1:11" ht="63" customHeight="1" x14ac:dyDescent="0.25">
      <c r="A41" s="13">
        <v>34</v>
      </c>
      <c r="B41" s="14" t="s">
        <v>145</v>
      </c>
      <c r="C41" s="14" t="s">
        <v>25</v>
      </c>
      <c r="D41" s="14" t="s">
        <v>154</v>
      </c>
      <c r="E41" s="14" t="s">
        <v>165</v>
      </c>
      <c r="F41" s="14" t="s">
        <v>64</v>
      </c>
      <c r="G41" s="14" t="s">
        <v>145</v>
      </c>
      <c r="H41" s="14" t="s">
        <v>166</v>
      </c>
      <c r="I41" s="2"/>
      <c r="J41" s="2"/>
    </row>
    <row r="42" spans="1:11" ht="139.5" customHeight="1" x14ac:dyDescent="0.25">
      <c r="A42" s="13">
        <v>35</v>
      </c>
      <c r="B42" s="14" t="s">
        <v>145</v>
      </c>
      <c r="C42" s="14" t="s">
        <v>167</v>
      </c>
      <c r="D42" s="14" t="s">
        <v>168</v>
      </c>
      <c r="E42" s="14" t="str">
        <f>UPPER("DIEGO JOSE CASTRO CASTAÑO solicita un descuento en la matrícula financiera para los estudiantes del  programa de Medicina de la Universidad de Pamplona, adicional al descuento  electoral para evitar la deserción")</f>
        <v>DIEGO JOSE CASTRO CASTAÑO SOLICITA UN DESCUENTO EN LA MATRÍCULA FINANCIERA PARA LOS ESTUDIANTES DEL  PROGRAMA DE MEDICINA DE LA UNIVERSIDAD DE PAMPLONA, ADICIONAL AL DESCUENTO  ELECTORAL PARA EVITAR LA DESERCIÓN</v>
      </c>
      <c r="F42" s="14" t="s">
        <v>119</v>
      </c>
      <c r="G42" s="14" t="s">
        <v>169</v>
      </c>
      <c r="H42" s="14" t="s">
        <v>112</v>
      </c>
      <c r="I42" s="2"/>
      <c r="J42" s="2"/>
    </row>
    <row r="43" spans="1:11" ht="63" customHeight="1" x14ac:dyDescent="0.25">
      <c r="A43" s="13">
        <v>36</v>
      </c>
      <c r="B43" s="14" t="s">
        <v>154</v>
      </c>
      <c r="C43" s="14" t="s">
        <v>25</v>
      </c>
      <c r="D43" s="14" t="s">
        <v>170</v>
      </c>
      <c r="E43" s="14" t="str">
        <f>UPPER("Gustavo Arley Reyes")</f>
        <v>GUSTAVO ARLEY REYES</v>
      </c>
      <c r="F43" s="14" t="s">
        <v>171</v>
      </c>
      <c r="G43" s="14" t="s">
        <v>172</v>
      </c>
      <c r="H43" s="14" t="s">
        <v>161</v>
      </c>
      <c r="I43" s="2"/>
      <c r="J43" s="2"/>
    </row>
    <row r="44" spans="1:11" ht="63" customHeight="1" x14ac:dyDescent="0.25">
      <c r="A44" s="13">
        <v>37</v>
      </c>
      <c r="B44" s="14" t="s">
        <v>154</v>
      </c>
      <c r="C44" s="14" t="s">
        <v>173</v>
      </c>
      <c r="D44" s="25" t="s">
        <v>152</v>
      </c>
      <c r="E44" s="14" t="str">
        <f>UPPER("un peticionario anónimo manifiesta presuntas irregularidades administrativas y financieras")</f>
        <v>UN PETICIONARIO ANÓNIMO MANIFIESTA PRESUNTAS IRREGULARIDADES ADMINISTRATIVAS Y FINANCIERAS</v>
      </c>
      <c r="F44" s="14" t="s">
        <v>171</v>
      </c>
      <c r="G44" s="14" t="s">
        <v>172</v>
      </c>
      <c r="H44" s="14" t="s">
        <v>161</v>
      </c>
      <c r="I44" s="2"/>
      <c r="J44" s="2"/>
    </row>
    <row r="45" spans="1:11" ht="63" customHeight="1" x14ac:dyDescent="0.25">
      <c r="A45" s="13">
        <v>38</v>
      </c>
      <c r="B45" s="14" t="s">
        <v>154</v>
      </c>
      <c r="C45" s="14" t="s">
        <v>87</v>
      </c>
      <c r="D45" s="25" t="s">
        <v>170</v>
      </c>
      <c r="E45" s="14" t="str">
        <f>UPPER("Daniela Fuentes manifiesta presuntas irregularidades administrativas")</f>
        <v>DANIELA FUENTES MANIFIESTA PRESUNTAS IRREGULARIDADES ADMINISTRATIVAS</v>
      </c>
      <c r="F45" s="14" t="s">
        <v>171</v>
      </c>
      <c r="G45" s="25" t="s">
        <v>152</v>
      </c>
      <c r="H45" s="14" t="s">
        <v>161</v>
      </c>
      <c r="I45" s="2"/>
      <c r="J45" s="2"/>
    </row>
    <row r="46" spans="1:11" ht="111.75" customHeight="1" x14ac:dyDescent="0.25">
      <c r="A46" s="13">
        <v>39</v>
      </c>
      <c r="B46" s="14" t="s">
        <v>154</v>
      </c>
      <c r="C46" s="14" t="s">
        <v>25</v>
      </c>
      <c r="D46" s="14" t="s">
        <v>170</v>
      </c>
      <c r="E46" s="14" t="str">
        <f>UPPER(" irregularidades administrativas y financieras relacionadas con la distribución de los recursos asignados para financiar  las matrículas en IES públicas para el segundo periodo de 2020 en la Universidad de  Pamplona")</f>
        <v xml:space="preserve"> IRREGULARIDADES ADMINISTRATIVAS Y FINANCIERAS RELACIONADAS CON LA DISTRIBUCIÓN DE LOS RECURSOS ASIGNADOS PARA FINANCIAR  LAS MATRÍCULAS EN IES PÚBLICAS PARA EL SEGUNDO PERIODO DE 2020 EN LA UNIVERSIDAD DE  PAMPLONA</v>
      </c>
      <c r="F46" s="14" t="s">
        <v>171</v>
      </c>
      <c r="G46" s="14" t="s">
        <v>152</v>
      </c>
      <c r="H46" s="14" t="s">
        <v>161</v>
      </c>
      <c r="I46" s="2"/>
      <c r="J46" s="2"/>
    </row>
    <row r="47" spans="1:11" ht="108.75" customHeight="1" x14ac:dyDescent="0.25">
      <c r="A47" s="13">
        <v>40</v>
      </c>
      <c r="B47" s="14" t="s">
        <v>174</v>
      </c>
      <c r="C47" s="14" t="s">
        <v>175</v>
      </c>
      <c r="D47" s="14" t="s">
        <v>176</v>
      </c>
      <c r="E47" s="14" t="str">
        <f>UPPER("ANONIMO - presuntas irregularidades administrativas y  financieras relacionadas con la distribución de los recursos asignados para financiar las  matrículas en IES públicas para el segundo periodo de 2020 en la Universidad de  Pamplona")</f>
        <v>ANONIMO - PRESUNTAS IRREGULARIDADES ADMINISTRATIVAS Y  FINANCIERAS RELACIONADAS CON LA DISTRIBUCIÓN DE LOS RECURSOS ASIGNADOS PARA FINANCIAR LAS  MATRÍCULAS EN IES PÚBLICAS PARA EL SEGUNDO PERIODO DE 2020 EN LA UNIVERSIDAD DE  PAMPLONA</v>
      </c>
      <c r="F47" s="14" t="s">
        <v>171</v>
      </c>
      <c r="G47" s="14" t="s">
        <v>177</v>
      </c>
      <c r="H47" s="14" t="s">
        <v>112</v>
      </c>
      <c r="I47" s="2"/>
      <c r="J47" s="2"/>
    </row>
    <row r="48" spans="1:11" ht="107.25" customHeight="1" x14ac:dyDescent="0.25">
      <c r="A48" s="13">
        <v>41</v>
      </c>
      <c r="B48" s="14" t="s">
        <v>174</v>
      </c>
      <c r="C48" s="14" t="s">
        <v>25</v>
      </c>
      <c r="D48" s="14" t="s">
        <v>178</v>
      </c>
      <c r="E48" s="14" t="str">
        <f>UPPER("GUSTAVO ARLEY REYES Indicar la situación financiera y administrativa actual de la Universidad de Pamplona  en relación con la asignación de recursos destinados por el Gobierno Nacional para  financiar las matrículas del segundo periodo académico de 2020")</f>
        <v>GUSTAVO ARLEY REYES INDICAR LA SITUACIÓN FINANCIERA Y ADMINISTRATIVA ACTUAL DE LA UNIVERSIDAD DE PAMPLONA  EN RELACIÓN CON LA ASIGNACIÓN DE RECURSOS DESTINADOS POR EL GOBIERNO NACIONAL PARA  FINANCIAR LAS MATRÍCULAS DEL SEGUNDO PERIODO ACADÉMICO DE 2020</v>
      </c>
      <c r="F48" s="26" t="s">
        <v>119</v>
      </c>
      <c r="G48" s="14" t="s">
        <v>177</v>
      </c>
      <c r="H48" s="14" t="s">
        <v>112</v>
      </c>
      <c r="I48" s="2"/>
      <c r="J48" s="2"/>
    </row>
    <row r="49" spans="1:11" ht="89.25" customHeight="1" x14ac:dyDescent="0.25">
      <c r="A49" s="13">
        <v>42</v>
      </c>
      <c r="B49" s="14" t="s">
        <v>179</v>
      </c>
      <c r="C49" s="14" t="s">
        <v>180</v>
      </c>
      <c r="D49" s="14" t="s">
        <v>177</v>
      </c>
      <c r="E49" s="14" t="str">
        <f>UPPER("estudiantes de la Universidad de Pamplona manifiestan presuntas  irregularidades administrativas y financieras relacionadas con la distribución de los  recursos asignados para financiar las matrículas en IES públicas para el segundo  periodo de 2021")</f>
        <v>ESTUDIANTES DE LA UNIVERSIDAD DE PAMPLONA MANIFIESTAN PRESUNTAS  IRREGULARIDADES ADMINISTRATIVAS Y FINANCIERAS RELACIONADAS CON LA DISTRIBUCIÓN DE LOS  RECURSOS ASIGNADOS PARA FINANCIAR LAS MATRÍCULAS EN IES PÚBLICAS PARA EL SEGUNDO  PERIODO DE 2021</v>
      </c>
      <c r="F49" s="14" t="s">
        <v>171</v>
      </c>
      <c r="G49" s="14" t="s">
        <v>181</v>
      </c>
      <c r="H49" s="14" t="s">
        <v>161</v>
      </c>
      <c r="I49" s="2"/>
      <c r="J49" s="2"/>
    </row>
    <row r="50" spans="1:11" ht="107.25" customHeight="1" x14ac:dyDescent="0.25">
      <c r="A50" s="13">
        <v>43</v>
      </c>
      <c r="B50" s="14" t="s">
        <v>179</v>
      </c>
      <c r="C50" s="14" t="s">
        <v>182</v>
      </c>
      <c r="D50" s="14" t="s">
        <v>177</v>
      </c>
      <c r="E50" s="14" t="str">
        <f>UPPER("excluisión a los estudiantes que pertenecen al programa Jóvenes en Acción dado que el decreto 662 del año 2020 no se evidencia excluir a quienes reciben este subsidio que se otorga para el sostenimiento no para la matrícula académica.")</f>
        <v>EXCLUISIÓN A LOS ESTUDIANTES QUE PERTENECEN AL PROGRAMA JÓVENES EN ACCIÓN DADO QUE EL DECRETO 662 DEL AÑO 2020 NO SE EVIDENCIA EXCLUIR A QUIENES RECIBEN ESTE SUBSIDIO QUE SE OTORGA PARA EL SOSTENIMIENTO NO PARA LA MATRÍCULA ACADÉMICA.</v>
      </c>
      <c r="F50" s="14" t="s">
        <v>119</v>
      </c>
      <c r="G50" s="14" t="s">
        <v>181</v>
      </c>
      <c r="H50" s="14" t="s">
        <v>161</v>
      </c>
      <c r="I50" s="2"/>
      <c r="J50" s="2"/>
    </row>
    <row r="51" spans="1:11" ht="90" customHeight="1" x14ac:dyDescent="0.25">
      <c r="A51" s="13">
        <v>44</v>
      </c>
      <c r="B51" s="14" t="s">
        <v>179</v>
      </c>
      <c r="C51" s="14" t="s">
        <v>183</v>
      </c>
      <c r="D51" s="14" t="s">
        <v>177</v>
      </c>
      <c r="E51" s="14" t="str">
        <f>UPPER("estudiantes de la Universidad de Pamplona manifiestan presuntas  irregularidades administrativas y financieras relacionadas con la distribución de los  recursos asignados para financiar las matrículas en IES públicas para el segundo  periodo de 2021")</f>
        <v>ESTUDIANTES DE LA UNIVERSIDAD DE PAMPLONA MANIFIESTAN PRESUNTAS  IRREGULARIDADES ADMINISTRATIVAS Y FINANCIERAS RELACIONADAS CON LA DISTRIBUCIÓN DE LOS  RECURSOS ASIGNADOS PARA FINANCIAR LAS MATRÍCULAS EN IES PÚBLICAS PARA EL SEGUNDO  PERIODO DE 2021</v>
      </c>
      <c r="F51" s="14" t="s">
        <v>119</v>
      </c>
      <c r="G51" s="14" t="s">
        <v>181</v>
      </c>
      <c r="H51" s="14" t="s">
        <v>161</v>
      </c>
      <c r="I51" s="2"/>
      <c r="J51" s="2"/>
    </row>
    <row r="52" spans="1:11" ht="112.5" customHeight="1" x14ac:dyDescent="0.25">
      <c r="A52" s="13">
        <v>45</v>
      </c>
      <c r="B52" s="14" t="s">
        <v>179</v>
      </c>
      <c r="C52" s="14" t="s">
        <v>182</v>
      </c>
      <c r="D52" s="14" t="s">
        <v>184</v>
      </c>
      <c r="E52" s="14" t="str">
        <f>UPPER("estudiantes de la Universidad de Pamplona manifiestan presuntas  irregularidades administrativas y financieras relacionadas con la distribución de los  recursos asignados para financiar las matrículas en IES públicas para el segundo  periodo de 2021")</f>
        <v>ESTUDIANTES DE LA UNIVERSIDAD DE PAMPLONA MANIFIESTAN PRESUNTAS  IRREGULARIDADES ADMINISTRATIVAS Y FINANCIERAS RELACIONADAS CON LA DISTRIBUCIÓN DE LOS  RECURSOS ASIGNADOS PARA FINANCIAR LAS MATRÍCULAS EN IES PÚBLICAS PARA EL SEGUNDO  PERIODO DE 2021</v>
      </c>
      <c r="F52" s="14" t="s">
        <v>119</v>
      </c>
      <c r="G52" s="14" t="s">
        <v>181</v>
      </c>
      <c r="H52" s="14" t="s">
        <v>161</v>
      </c>
      <c r="I52" s="2"/>
      <c r="J52" s="2"/>
    </row>
    <row r="53" spans="1:11" ht="111" customHeight="1" x14ac:dyDescent="0.25">
      <c r="A53" s="13">
        <v>46</v>
      </c>
      <c r="B53" s="14" t="s">
        <v>179</v>
      </c>
      <c r="C53" s="14" t="s">
        <v>185</v>
      </c>
      <c r="D53" s="14" t="s">
        <v>184</v>
      </c>
      <c r="E53" s="14" t="str">
        <f>UPPER("EMILY GABRIELA BECERRA manifiestan presuntas  irregularidades administrativas y financieras relacionadas con la distribución de los  recursos asignados para financiar las matrículas en IES públicas para el segundo  periodo de 2021")</f>
        <v>EMILY GABRIELA BECERRA MANIFIESTAN PRESUNTAS  IRREGULARIDADES ADMINISTRATIVAS Y FINANCIERAS RELACIONADAS CON LA DISTRIBUCIÓN DE LOS  RECURSOS ASIGNADOS PARA FINANCIAR LAS MATRÍCULAS EN IES PÚBLICAS PARA EL SEGUNDO  PERIODO DE 2021</v>
      </c>
      <c r="F53" s="14" t="s">
        <v>119</v>
      </c>
      <c r="G53" s="14" t="s">
        <v>177</v>
      </c>
      <c r="H53" s="14" t="s">
        <v>161</v>
      </c>
      <c r="I53" s="2"/>
      <c r="J53" s="2"/>
    </row>
    <row r="54" spans="1:11" ht="105.75" customHeight="1" x14ac:dyDescent="0.25">
      <c r="A54" s="13">
        <v>47</v>
      </c>
      <c r="B54" s="14" t="s">
        <v>179</v>
      </c>
      <c r="C54" s="14" t="s">
        <v>186</v>
      </c>
      <c r="D54" s="14" t="s">
        <v>177</v>
      </c>
      <c r="E54" s="14" t="str">
        <f>UPPER("estudiantes de la Universidad de Pamplona manifiestan presuntas  irregularidades administrativas y financieras relacionadas con la distribución de los  recursos asignados para financiar las matrículas en IES públicas para el segundo  periodo de 2020")</f>
        <v>ESTUDIANTES DE LA UNIVERSIDAD DE PAMPLONA MANIFIESTAN PRESUNTAS  IRREGULARIDADES ADMINISTRATIVAS Y FINANCIERAS RELACIONADAS CON LA DISTRIBUCIÓN DE LOS  RECURSOS ASIGNADOS PARA FINANCIAR LAS MATRÍCULAS EN IES PÚBLICAS PARA EL SEGUNDO  PERIODO DE 2020</v>
      </c>
      <c r="F54" s="14" t="s">
        <v>119</v>
      </c>
      <c r="G54" s="14" t="s">
        <v>181</v>
      </c>
      <c r="H54" s="14" t="s">
        <v>161</v>
      </c>
      <c r="I54" s="2"/>
      <c r="J54" s="2"/>
      <c r="K54" s="4"/>
    </row>
    <row r="55" spans="1:11" ht="105.75" customHeight="1" x14ac:dyDescent="0.25">
      <c r="A55" s="13">
        <v>48</v>
      </c>
      <c r="B55" s="14" t="s">
        <v>179</v>
      </c>
      <c r="C55" s="14" t="s">
        <v>187</v>
      </c>
      <c r="D55" s="14" t="s">
        <v>177</v>
      </c>
      <c r="E55" s="14" t="str">
        <f>UPPER(" Isbeth Dayana Delgado Flórez manifiesta presuntas irregularidades  administrativas y financieras con la distribución de los recursos asignados  para financiar las matrículas en IES públicas para el segundo periodo de 2020 en la  Universidad de Pamplona.")</f>
        <v xml:space="preserve"> ISBETH DAYANA DELGADO FLÓREZ MANIFIESTA PRESUNTAS IRREGULARIDADES  ADMINISTRATIVAS Y FINANCIERAS CON LA DISTRIBUCIÓN DE LOS RECURSOS ASIGNADOS  PARA FINANCIAR LAS MATRÍCULAS EN IES PÚBLICAS PARA EL SEGUNDO PERIODO DE 2020 EN LA  UNIVERSIDAD DE PAMPLONA.</v>
      </c>
      <c r="F55" s="14" t="s">
        <v>119</v>
      </c>
      <c r="G55" s="14" t="s">
        <v>181</v>
      </c>
      <c r="H55" s="14" t="s">
        <v>161</v>
      </c>
      <c r="I55" s="2"/>
      <c r="J55" s="2"/>
    </row>
    <row r="56" spans="1:11" ht="110.25" customHeight="1" x14ac:dyDescent="0.25">
      <c r="A56" s="13">
        <v>49</v>
      </c>
      <c r="B56" s="14" t="s">
        <v>179</v>
      </c>
      <c r="C56" s="14" t="s">
        <v>188</v>
      </c>
      <c r="D56" s="14" t="s">
        <v>177</v>
      </c>
      <c r="E56" s="14" t="str">
        <f>UPPER("estudiantes de la Universidad de Pamplona manifiestan presuntas  irregularidades administrativas y financieras relacionadas con la distribución de los  recursos asignados para financiar las matrículas en IES públicas para el segundo  periodo de 2021")</f>
        <v>ESTUDIANTES DE LA UNIVERSIDAD DE PAMPLONA MANIFIESTAN PRESUNTAS  IRREGULARIDADES ADMINISTRATIVAS Y FINANCIERAS RELACIONADAS CON LA DISTRIBUCIÓN DE LOS  RECURSOS ASIGNADOS PARA FINANCIAR LAS MATRÍCULAS EN IES PÚBLICAS PARA EL SEGUNDO  PERIODO DE 2021</v>
      </c>
      <c r="F56" s="14" t="s">
        <v>119</v>
      </c>
      <c r="G56" s="14" t="s">
        <v>189</v>
      </c>
      <c r="H56" s="14" t="s">
        <v>161</v>
      </c>
      <c r="I56" s="2"/>
      <c r="J56" s="2"/>
    </row>
    <row r="57" spans="1:11" ht="110.25" customHeight="1" x14ac:dyDescent="0.25">
      <c r="A57" s="13">
        <v>50</v>
      </c>
      <c r="B57" s="14" t="s">
        <v>179</v>
      </c>
      <c r="C57" s="14" t="s">
        <v>190</v>
      </c>
      <c r="D57" s="14" t="s">
        <v>177</v>
      </c>
      <c r="E57" s="14" t="str">
        <f>UPPER("estudiantes de la Universidad de Pamplona manifiestan presuntas irregularidades")</f>
        <v>ESTUDIANTES DE LA UNIVERSIDAD DE PAMPLONA MANIFIESTAN PRESUNTAS IRREGULARIDADES</v>
      </c>
      <c r="F57" s="14" t="s">
        <v>119</v>
      </c>
      <c r="G57" s="14" t="s">
        <v>181</v>
      </c>
      <c r="H57" s="14" t="s">
        <v>161</v>
      </c>
      <c r="I57" s="2"/>
      <c r="J57" s="2"/>
    </row>
    <row r="58" spans="1:11" ht="137.25" customHeight="1" x14ac:dyDescent="0.25">
      <c r="A58" s="13">
        <v>51</v>
      </c>
      <c r="B58" s="14" t="s">
        <v>179</v>
      </c>
      <c r="C58" s="14" t="s">
        <v>191</v>
      </c>
      <c r="D58" s="14" t="s">
        <v>177</v>
      </c>
      <c r="E58" s="14" t="str">
        <f>UPPER("estudiantes de la Universidad de Pamplona manifiestan presuntas  irregularidades administrativas y financieras relacionadas con la distribución de los  recursos asignados para financiar las matrículas en IES públicas para el segundo  periodo de 2020")</f>
        <v>ESTUDIANTES DE LA UNIVERSIDAD DE PAMPLONA MANIFIESTAN PRESUNTAS  IRREGULARIDADES ADMINISTRATIVAS Y FINANCIERAS RELACIONADAS CON LA DISTRIBUCIÓN DE LOS  RECURSOS ASIGNADOS PARA FINANCIAR LAS MATRÍCULAS EN IES PÚBLICAS PARA EL SEGUNDO  PERIODO DE 2020</v>
      </c>
      <c r="F58" s="14" t="s">
        <v>119</v>
      </c>
      <c r="G58" s="14" t="s">
        <v>181</v>
      </c>
      <c r="H58" s="14" t="s">
        <v>161</v>
      </c>
      <c r="I58" s="2"/>
      <c r="J58" s="2"/>
    </row>
    <row r="59" spans="1:11" ht="122.25" customHeight="1" x14ac:dyDescent="0.25">
      <c r="A59" s="13">
        <v>52</v>
      </c>
      <c r="B59" s="14" t="s">
        <v>179</v>
      </c>
      <c r="C59" s="14" t="s">
        <v>192</v>
      </c>
      <c r="D59" s="14" t="s">
        <v>177</v>
      </c>
      <c r="E59" s="14" t="str">
        <f>UPPER("estudiantes de la Universidad de Pamplona manifiestan presuntas  irregularidades administrativas y financieras relacionadas con la distribución de los  recursos asignados para financiar las matrículas en IES públicas para el segundo  periodo de 2020")</f>
        <v>ESTUDIANTES DE LA UNIVERSIDAD DE PAMPLONA MANIFIESTAN PRESUNTAS  IRREGULARIDADES ADMINISTRATIVAS Y FINANCIERAS RELACIONADAS CON LA DISTRIBUCIÓN DE LOS  RECURSOS ASIGNADOS PARA FINANCIAR LAS MATRÍCULAS EN IES PÚBLICAS PARA EL SEGUNDO  PERIODO DE 2020</v>
      </c>
      <c r="F59" s="14" t="s">
        <v>119</v>
      </c>
      <c r="G59" s="14" t="s">
        <v>181</v>
      </c>
      <c r="H59" s="14" t="s">
        <v>161</v>
      </c>
      <c r="I59" s="2"/>
      <c r="J59" s="2"/>
    </row>
    <row r="60" spans="1:11" ht="108" customHeight="1" x14ac:dyDescent="0.25">
      <c r="A60" s="13">
        <v>53</v>
      </c>
      <c r="B60" s="14" t="s">
        <v>179</v>
      </c>
      <c r="C60" s="14" t="s">
        <v>193</v>
      </c>
      <c r="D60" s="14" t="s">
        <v>177</v>
      </c>
      <c r="E60" s="14" t="str">
        <f>UPPER("excluisión a los estudiantes que pertenecen al programa Jóvenes en Acción dado que el decreto 662 del año 2020 no se evidencia excluir a quienes reciben este subsidio que se otorga para el sostenimiento no para la matrícula académica.")</f>
        <v>EXCLUISIÓN A LOS ESTUDIANTES QUE PERTENECEN AL PROGRAMA JÓVENES EN ACCIÓN DADO QUE EL DECRETO 662 DEL AÑO 2020 NO SE EVIDENCIA EXCLUIR A QUIENES RECIBEN ESTE SUBSIDIO QUE SE OTORGA PARA EL SOSTENIMIENTO NO PARA LA MATRÍCULA ACADÉMICA.</v>
      </c>
      <c r="F60" s="14" t="s">
        <v>119</v>
      </c>
      <c r="G60" s="14" t="s">
        <v>189</v>
      </c>
      <c r="H60" s="14" t="s">
        <v>161</v>
      </c>
      <c r="I60" s="2"/>
      <c r="J60" s="2"/>
    </row>
    <row r="61" spans="1:11" ht="108.75" customHeight="1" x14ac:dyDescent="0.25">
      <c r="A61" s="13">
        <v>54</v>
      </c>
      <c r="B61" s="14" t="s">
        <v>179</v>
      </c>
      <c r="C61" s="14" t="s">
        <v>194</v>
      </c>
      <c r="D61" s="14" t="s">
        <v>177</v>
      </c>
      <c r="E61" s="14" t="str">
        <f>UPPER("estudiantes de la Universidad de Pamplona manifiestan presuntas  irregularidades administrativas y financieras relacionadas con la distribución de los  recursos asignados para financiar las matrículas en IES públicas para el segundo  periodo de 2020")</f>
        <v>ESTUDIANTES DE LA UNIVERSIDAD DE PAMPLONA MANIFIESTAN PRESUNTAS  IRREGULARIDADES ADMINISTRATIVAS Y FINANCIERAS RELACIONADAS CON LA DISTRIBUCIÓN DE LOS  RECURSOS ASIGNADOS PARA FINANCIAR LAS MATRÍCULAS EN IES PÚBLICAS PARA EL SEGUNDO  PERIODO DE 2020</v>
      </c>
      <c r="F61" s="14" t="s">
        <v>119</v>
      </c>
      <c r="G61" s="14" t="s">
        <v>189</v>
      </c>
      <c r="H61" s="14" t="s">
        <v>161</v>
      </c>
      <c r="I61" s="2"/>
      <c r="J61" s="2"/>
    </row>
    <row r="62" spans="1:11" ht="108.75" customHeight="1" x14ac:dyDescent="0.25">
      <c r="A62" s="13">
        <v>55</v>
      </c>
      <c r="B62" s="14" t="s">
        <v>179</v>
      </c>
      <c r="C62" s="14" t="s">
        <v>195</v>
      </c>
      <c r="D62" s="14" t="s">
        <v>177</v>
      </c>
      <c r="E62" s="14" t="str">
        <f>UPPER("estudiantes de la Universidad de Pamplona manifiestan presuntas irregularidades")</f>
        <v>ESTUDIANTES DE LA UNIVERSIDAD DE PAMPLONA MANIFIESTAN PRESUNTAS IRREGULARIDADES</v>
      </c>
      <c r="F62" s="14" t="s">
        <v>119</v>
      </c>
      <c r="G62" s="14" t="s">
        <v>189</v>
      </c>
      <c r="H62" s="14" t="s">
        <v>161</v>
      </c>
      <c r="I62" s="2"/>
      <c r="J62" s="2"/>
    </row>
    <row r="63" spans="1:11" ht="102.75" customHeight="1" x14ac:dyDescent="0.25">
      <c r="A63" s="13">
        <v>56</v>
      </c>
      <c r="B63" s="14" t="s">
        <v>179</v>
      </c>
      <c r="C63" s="14" t="s">
        <v>196</v>
      </c>
      <c r="D63" s="14" t="s">
        <v>177</v>
      </c>
      <c r="E63" s="14" t="str">
        <f>UPPER("irregularidades administrativas y financieras relacionadas con la distribución de los")</f>
        <v>IRREGULARIDADES ADMINISTRATIVAS Y FINANCIERAS RELACIONADAS CON LA DISTRIBUCIÓN DE LOS</v>
      </c>
      <c r="F63" s="14" t="s">
        <v>119</v>
      </c>
      <c r="G63" s="14" t="s">
        <v>189</v>
      </c>
      <c r="H63" s="14" t="s">
        <v>161</v>
      </c>
      <c r="I63" s="2"/>
      <c r="J63" s="2"/>
    </row>
    <row r="64" spans="1:11" ht="107.25" customHeight="1" x14ac:dyDescent="0.25">
      <c r="A64" s="13">
        <v>57</v>
      </c>
      <c r="B64" s="14" t="s">
        <v>179</v>
      </c>
      <c r="C64" s="14" t="s">
        <v>197</v>
      </c>
      <c r="D64" s="14" t="s">
        <v>177</v>
      </c>
      <c r="E64" s="14" t="str">
        <f>UPPER("recursos asignados para financiar las matrículas en IES públicas para el segundo")</f>
        <v>RECURSOS ASIGNADOS PARA FINANCIAR LAS MATRÍCULAS EN IES PÚBLICAS PARA EL SEGUNDO</v>
      </c>
      <c r="F64" s="14" t="s">
        <v>119</v>
      </c>
      <c r="G64" s="14" t="s">
        <v>189</v>
      </c>
      <c r="H64" s="14" t="s">
        <v>161</v>
      </c>
      <c r="I64" s="2"/>
      <c r="J64" s="2"/>
    </row>
    <row r="65" spans="1:11" ht="95.25" customHeight="1" x14ac:dyDescent="0.25">
      <c r="A65" s="13">
        <v>58</v>
      </c>
      <c r="B65" s="14" t="s">
        <v>179</v>
      </c>
      <c r="C65" s="14" t="s">
        <v>198</v>
      </c>
      <c r="D65" s="14" t="s">
        <v>177</v>
      </c>
      <c r="E65" s="14" t="str">
        <f>UPPER("excluisión a los estudiantes que pertenecen al programa Jóvenes en Acción dado que el decreto 662 del año 2020 no se evidencia excluir a quienes reciben este subsidio que se otorga para el sostenimiento no para la matrícula académica.")</f>
        <v>EXCLUISIÓN A LOS ESTUDIANTES QUE PERTENECEN AL PROGRAMA JÓVENES EN ACCIÓN DADO QUE EL DECRETO 662 DEL AÑO 2020 NO SE EVIDENCIA EXCLUIR A QUIENES RECIBEN ESTE SUBSIDIO QUE SE OTORGA PARA EL SOSTENIMIENTO NO PARA LA MATRÍCULA ACADÉMICA.</v>
      </c>
      <c r="F65" s="14" t="s">
        <v>119</v>
      </c>
      <c r="G65" s="14" t="s">
        <v>189</v>
      </c>
      <c r="H65" s="14" t="s">
        <v>161</v>
      </c>
      <c r="I65" s="2"/>
      <c r="J65" s="2"/>
    </row>
    <row r="66" spans="1:11" ht="108" customHeight="1" x14ac:dyDescent="0.25">
      <c r="A66" s="13">
        <v>59</v>
      </c>
      <c r="B66" s="14" t="s">
        <v>179</v>
      </c>
      <c r="C66" s="14" t="s">
        <v>199</v>
      </c>
      <c r="D66" s="14" t="s">
        <v>177</v>
      </c>
      <c r="E66" s="14" t="str">
        <f>UPPER("ANYILI LORENA MARTINEZ CUELLAR  inconformidad con la Universidad de Pamplona por las presuntas irregularidades  administrativas relacionada con los pagos  por concepto de matrícula financiera de los estudiantes  durante los periodos 2014­1 al 2018­02")</f>
        <v>ANYILI LORENA MARTINEZ CUELLAR  INCONFORMIDAD CON LA UNIVERSIDAD DE PAMPLONA POR LAS PRESUNTAS IRREGULARIDADES  ADMINISTRATIVAS RELACIONADA CON LOS PAGOS  POR CONCEPTO DE MATRÍCULA FINANCIERA DE LOS ESTUDIANTES  DURANTE LOS PERIODOS 2014­1 AL 2018­02</v>
      </c>
      <c r="F66" s="14" t="s">
        <v>171</v>
      </c>
      <c r="G66" s="14" t="s">
        <v>200</v>
      </c>
      <c r="H66" s="14" t="s">
        <v>148</v>
      </c>
      <c r="I66" s="2"/>
      <c r="J66" s="2"/>
    </row>
    <row r="67" spans="1:11" ht="139.5" customHeight="1" x14ac:dyDescent="0.25">
      <c r="A67" s="13">
        <v>60</v>
      </c>
      <c r="B67" s="14" t="s">
        <v>179</v>
      </c>
      <c r="C67" s="14" t="s">
        <v>167</v>
      </c>
      <c r="D67" s="14" t="s">
        <v>181</v>
      </c>
      <c r="E67" s="14" t="str">
        <f>UPPER("presuntas irregularidades administrativas y financieras relacionadas con la distribución de los recursos asignados para financiar las matrículas en IES publica para el segundo periodo de 2020.")</f>
        <v>PRESUNTAS IRREGULARIDADES ADMINISTRATIVAS Y FINANCIERAS RELACIONADAS CON LA DISTRIBUCIÓN DE LOS RECURSOS ASIGNADOS PARA FINANCIAR LAS MATRÍCULAS EN IES PUBLICA PARA EL SEGUNDO PERIODO DE 2020.</v>
      </c>
      <c r="F67" s="14" t="s">
        <v>171</v>
      </c>
      <c r="G67" s="14" t="s">
        <v>177</v>
      </c>
      <c r="H67" s="14" t="s">
        <v>161</v>
      </c>
      <c r="I67" s="2"/>
      <c r="J67" s="2"/>
    </row>
    <row r="68" spans="1:11" ht="139.5" customHeight="1" x14ac:dyDescent="0.25">
      <c r="A68" s="13">
        <v>61</v>
      </c>
      <c r="B68" s="14" t="s">
        <v>201</v>
      </c>
      <c r="C68" s="14" t="s">
        <v>167</v>
      </c>
      <c r="D68" s="14" t="s">
        <v>202</v>
      </c>
      <c r="E68" s="14" t="str">
        <f>UPPER("acceder  realizar mi MATRICULA ACADEMICA­ FINANCIER en la plataforma de la  UNIVERSIDAD para el segundo semestre del 2020, sin obstáculo alguno")</f>
        <v>ACCEDER  REALIZAR MI MATRICULA ACADEMICA­ FINANCIER EN LA PLATAFORMA DE LA  UNIVERSIDAD PARA EL SEGUNDO SEMESTRE DEL 2020, SIN OBSTÁCULO ALGUNO</v>
      </c>
      <c r="F68" s="14" t="s">
        <v>119</v>
      </c>
      <c r="G68" s="14" t="s">
        <v>203</v>
      </c>
      <c r="H68" s="14" t="s">
        <v>148</v>
      </c>
      <c r="I68" s="2"/>
      <c r="J68" s="2"/>
    </row>
    <row r="69" spans="1:11" ht="89.25" customHeight="1" x14ac:dyDescent="0.25">
      <c r="A69" s="13">
        <v>62</v>
      </c>
      <c r="B69" s="14" t="s">
        <v>204</v>
      </c>
      <c r="C69" s="14" t="s">
        <v>25</v>
      </c>
      <c r="D69" s="25" t="s">
        <v>205</v>
      </c>
      <c r="E69" s="14" t="str">
        <f>UPPER(" Informar a este despacho la respuesta dada por la institución al derecho de petición  elevado por la señora MARIA GABRIELA CASTILLO DIAZ el 22 de junio de 2020,  allegando copia de la respuesta citada")</f>
        <v xml:space="preserve"> INFORMAR A ESTE DESPACHO LA RESPUESTA DADA POR LA INSTITUCIÓN AL DERECHO DE PETICIÓN  ELEVADO POR LA SEÑORA MARIA GABRIELA CASTILLO DIAZ EL 22 DE JUNIO DE 2020,  ALLEGANDO COPIA DE LA RESPUESTA CITADA</v>
      </c>
      <c r="F69" s="14" t="s">
        <v>119</v>
      </c>
      <c r="G69" s="14" t="s">
        <v>206</v>
      </c>
      <c r="H69" s="14" t="s">
        <v>148</v>
      </c>
      <c r="I69" s="2"/>
      <c r="J69" s="2"/>
    </row>
    <row r="70" spans="1:11" ht="117.75" customHeight="1" x14ac:dyDescent="0.25">
      <c r="A70" s="13">
        <v>63</v>
      </c>
      <c r="B70" s="14" t="s">
        <v>207</v>
      </c>
      <c r="C70" s="14" t="s">
        <v>25</v>
      </c>
      <c r="D70" s="14" t="s">
        <v>208</v>
      </c>
      <c r="E70" s="14" t="str">
        <f>UPPER("CARLOS MIGUEL SIERRA PINEDA- Se me INFORME de manera clara, precisa, congruente y de fondo, las razones  por las cuales se me EXIGE ESTAR A PAZ Y SALVO EN EL SISTEMA")</f>
        <v>CARLOS MIGUEL SIERRA PINEDA- SE ME INFORME DE MANERA CLARA, PRECISA, CONGRUENTE Y DE FONDO, LAS RAZONES  POR LAS CUALES SE ME EXIGE ESTAR A PAZ Y SALVO EN EL SISTEMA</v>
      </c>
      <c r="F70" s="14" t="s">
        <v>119</v>
      </c>
      <c r="G70" s="14" t="s">
        <v>200</v>
      </c>
      <c r="H70" s="14" t="s">
        <v>148</v>
      </c>
      <c r="I70" s="2"/>
      <c r="J70" s="2"/>
    </row>
    <row r="71" spans="1:11" ht="111" customHeight="1" x14ac:dyDescent="0.25">
      <c r="A71" s="13">
        <v>64</v>
      </c>
      <c r="B71" s="14" t="s">
        <v>209</v>
      </c>
      <c r="C71" s="14" t="s">
        <v>25</v>
      </c>
      <c r="D71" s="14" t="s">
        <v>208</v>
      </c>
      <c r="E71" s="14" t="str">
        <f>UPPER("EDIDSON MAURICIO CASTAÑEDA Indicar la situación financiera y administrativa actual de la Universidad de Pamplona con la asignación de recursos destinados por el Gobierno Nacional para  financiar las matrículas del segundo periodo académico de 2020.")</f>
        <v>EDIDSON MAURICIO CASTAÑEDA INDICAR LA SITUACIÓN FINANCIERA Y ADMINISTRATIVA ACTUAL DE LA UNIVERSIDAD DE PAMPLONA CON LA ASIGNACIÓN DE RECURSOS DESTINADOS POR EL GOBIERNO NACIONAL PARA  FINANCIAR LAS MATRÍCULAS DEL SEGUNDO PERIODO ACADÉMICO DE 2020.</v>
      </c>
      <c r="F71" s="14" t="s">
        <v>119</v>
      </c>
      <c r="G71" s="14" t="s">
        <v>210</v>
      </c>
      <c r="H71" s="14" t="s">
        <v>161</v>
      </c>
      <c r="I71" s="2"/>
      <c r="J71" s="2"/>
    </row>
    <row r="72" spans="1:11" ht="111" customHeight="1" x14ac:dyDescent="0.25">
      <c r="A72" s="13">
        <v>65</v>
      </c>
      <c r="B72" s="14" t="s">
        <v>211</v>
      </c>
      <c r="C72" s="14" t="s">
        <v>25</v>
      </c>
      <c r="D72" s="14" t="s">
        <v>212</v>
      </c>
      <c r="E72" s="14" t="str">
        <f>UPPER("Sebastian Navarro Cárcamo irregularidades académicoadministrativas, en la UNIVERSIDAD DE PAMPLONA")</f>
        <v>SEBASTIAN NAVARRO CÁRCAMO IRREGULARIDADES ACADÉMICOADMINISTRATIVAS, EN LA UNIVERSIDAD DE PAMPLONA</v>
      </c>
      <c r="F72" s="14" t="s">
        <v>213</v>
      </c>
      <c r="G72" s="14" t="s">
        <v>214</v>
      </c>
      <c r="H72" s="14" t="s">
        <v>161</v>
      </c>
      <c r="I72" s="2"/>
      <c r="J72" s="2"/>
    </row>
    <row r="73" spans="1:11" ht="75" x14ac:dyDescent="0.25">
      <c r="A73" s="13">
        <v>66</v>
      </c>
      <c r="B73" s="14" t="s">
        <v>215</v>
      </c>
      <c r="C73" s="14" t="s">
        <v>216</v>
      </c>
      <c r="D73" s="14" t="s">
        <v>210</v>
      </c>
      <c r="E73" s="14" t="str">
        <f>UPPER("ex estudiante solicite desde inicio de año que  me entregaran mi contenido programático por motivos de homologación, pague los  requisitos necesarios para que estos documentos se me entreguen y aun no me los  hacen llegar")</f>
        <v>EX ESTUDIANTE SOLICITE DESDE INICIO DE AÑO QUE  ME ENTREGARAN MI CONTENIDO PROGRAMÁTICO POR MOTIVOS DE HOMOLOGACIÓN, PAGUE LOS  REQUISITOS NECESARIOS PARA QUE ESTOS DOCUMENTOS SE ME ENTREGUEN Y AUN NO ME LOS  HACEN LLEGAR</v>
      </c>
      <c r="F73" s="14" t="s">
        <v>217</v>
      </c>
      <c r="G73" s="14" t="s">
        <v>214</v>
      </c>
      <c r="H73" s="14" t="s">
        <v>161</v>
      </c>
      <c r="I73" s="2"/>
      <c r="J73" s="2"/>
    </row>
    <row r="74" spans="1:11" ht="54.75" customHeight="1" x14ac:dyDescent="0.25">
      <c r="A74" s="13">
        <v>67</v>
      </c>
      <c r="B74" s="14" t="s">
        <v>208</v>
      </c>
      <c r="C74" s="14" t="s">
        <v>218</v>
      </c>
      <c r="D74" s="14" t="s">
        <v>219</v>
      </c>
      <c r="E74" s="14" t="str">
        <f>UPPER("sobre devolución de saldo a favor por materia no ofertada.")</f>
        <v>SOBRE DEVOLUCIÓN DE SALDO A FAVOR POR MATERIA NO OFERTADA.</v>
      </c>
      <c r="F74" s="14" t="s">
        <v>171</v>
      </c>
      <c r="G74" s="25" t="s">
        <v>220</v>
      </c>
      <c r="H74" s="14" t="s">
        <v>171</v>
      </c>
      <c r="I74" s="2"/>
      <c r="J74" s="2"/>
    </row>
    <row r="75" spans="1:11" ht="49.5" customHeight="1" x14ac:dyDescent="0.25">
      <c r="A75" s="13">
        <v>68</v>
      </c>
      <c r="B75" s="14" t="s">
        <v>221</v>
      </c>
      <c r="C75" s="14" t="s">
        <v>222</v>
      </c>
      <c r="D75" s="14" t="s">
        <v>223</v>
      </c>
      <c r="E75" s="14" t="str">
        <f>UPPER(" AFANADOR MADREGON JESUS EDUARDO 
Y OTROSuso de escenarios de prácticas formativas de manera presencial")</f>
        <v xml:space="preserve"> AFANADOR MADREGON JESUS EDUARDO 
Y OTROSUSO DE ESCENARIOS DE PRÁCTICAS FORMATIVAS DE MANERA PRESENCIAL</v>
      </c>
      <c r="F75" s="14" t="s">
        <v>224</v>
      </c>
      <c r="G75" s="14" t="s">
        <v>225</v>
      </c>
      <c r="H75" s="14" t="s">
        <v>226</v>
      </c>
      <c r="I75" s="2"/>
      <c r="J75" s="2"/>
      <c r="K75" s="4"/>
    </row>
    <row r="76" spans="1:11" ht="81.75" customHeight="1" x14ac:dyDescent="0.25">
      <c r="A76" s="13">
        <v>69</v>
      </c>
      <c r="B76" s="14" t="s">
        <v>227</v>
      </c>
      <c r="C76" s="14" t="s">
        <v>25</v>
      </c>
      <c r="D76" s="14" t="s">
        <v>228</v>
      </c>
      <c r="E76" s="14" t="str">
        <f>UPPER("ANDERSON VITELIO MARTINEZ inconformidad debido a un presunto cobro que se le está realizando por concepto de  matrícula y solicita información sobre el particular ")</f>
        <v xml:space="preserve">ANDERSON VITELIO MARTINEZ INCONFORMIDAD DEBIDO A UN PRESUNTO COBRO QUE SE LE ESTÁ REALIZANDO POR CONCEPTO DE  MATRÍCULA Y SOLICITA INFORMACIÓN SOBRE EL PARTICULAR </v>
      </c>
      <c r="F76" s="14" t="s">
        <v>229</v>
      </c>
      <c r="G76" s="14" t="s">
        <v>230</v>
      </c>
      <c r="H76" s="14" t="s">
        <v>161</v>
      </c>
      <c r="I76" s="2"/>
      <c r="J76" s="2"/>
      <c r="K76" s="20"/>
    </row>
    <row r="77" spans="1:11" ht="81.75" customHeight="1" x14ac:dyDescent="0.25">
      <c r="A77" s="13">
        <v>70</v>
      </c>
      <c r="B77" s="14" t="s">
        <v>231</v>
      </c>
      <c r="C77" s="14" t="s">
        <v>25</v>
      </c>
      <c r="D77" s="14" t="s">
        <v>232</v>
      </c>
      <c r="E77" s="14" t="str">
        <f>UPPER("Cuenta Inválida recursos Saneamiento de Pasivos")</f>
        <v>CUENTA INVÁLIDA RECURSOS SANEAMIENTO DE PASIVOS</v>
      </c>
      <c r="F77" s="14" t="s">
        <v>229</v>
      </c>
      <c r="G77" s="14" t="s">
        <v>231</v>
      </c>
      <c r="H77" s="14" t="s">
        <v>229</v>
      </c>
      <c r="I77" s="2"/>
      <c r="J77" s="2"/>
      <c r="K77" s="4"/>
    </row>
    <row r="78" spans="1:11" ht="59.25" customHeight="1" x14ac:dyDescent="0.25">
      <c r="A78" s="13">
        <v>71</v>
      </c>
      <c r="B78" s="14" t="s">
        <v>233</v>
      </c>
      <c r="C78" s="14" t="s">
        <v>25</v>
      </c>
      <c r="D78" s="14" t="s">
        <v>234</v>
      </c>
      <c r="E78" s="14" t="s">
        <v>235</v>
      </c>
      <c r="F78" s="14" t="s">
        <v>171</v>
      </c>
      <c r="G78" s="14" t="s">
        <v>236</v>
      </c>
      <c r="H78" s="14" t="s">
        <v>237</v>
      </c>
      <c r="I78" s="2"/>
      <c r="J78" s="2"/>
    </row>
    <row r="79" spans="1:11" ht="102.75" customHeight="1" x14ac:dyDescent="0.25">
      <c r="A79" s="13">
        <v>72</v>
      </c>
      <c r="B79" s="14" t="s">
        <v>238</v>
      </c>
      <c r="C79" s="14" t="s">
        <v>239</v>
      </c>
      <c r="D79" s="14" t="s">
        <v>240</v>
      </c>
      <c r="E79" s="14" t="str">
        <f>UPPER(" KAROL YICETH MARTINEZ CUELLAR inconformidad  por las presuntas irregularidades  administrativas en el manejo y cargue de la información relacionada con los pagos  por concepto de matrícula de los estudiantes  periodos 2014­1 al 2018­02")</f>
        <v xml:space="preserve"> KAROL YICETH MARTINEZ CUELLAR INCONFORMIDAD  POR LAS PRESUNTAS IRREGULARIDADES  ADMINISTRATIVAS EN EL MANEJO Y CARGUE DE LA INFORMACIÓN RELACIONADA CON LOS PAGOS  POR CONCEPTO DE MATRÍCULA DE LOS ESTUDIANTES  PERIODOS 2014­1 AL 2018­02</v>
      </c>
      <c r="F79" s="14" t="s">
        <v>171</v>
      </c>
      <c r="G79" s="27" t="s">
        <v>200</v>
      </c>
      <c r="H79" s="14" t="s">
        <v>237</v>
      </c>
      <c r="I79" s="2"/>
      <c r="J79" s="2"/>
    </row>
    <row r="80" spans="1:11" ht="76.5" customHeight="1" x14ac:dyDescent="0.25">
      <c r="A80" s="13">
        <v>73</v>
      </c>
      <c r="B80" s="14" t="s">
        <v>238</v>
      </c>
      <c r="C80" s="14" t="s">
        <v>241</v>
      </c>
      <c r="D80" s="14" t="s">
        <v>242</v>
      </c>
      <c r="E80" s="14" t="s">
        <v>243</v>
      </c>
      <c r="F80" s="14" t="s">
        <v>171</v>
      </c>
      <c r="G80" s="14" t="s">
        <v>240</v>
      </c>
      <c r="H80" s="14" t="s">
        <v>244</v>
      </c>
      <c r="I80" s="2"/>
      <c r="J80" s="2"/>
    </row>
    <row r="81" spans="1:10" ht="55.5" customHeight="1" x14ac:dyDescent="0.25">
      <c r="A81" s="13">
        <v>74</v>
      </c>
      <c r="B81" s="14" t="s">
        <v>245</v>
      </c>
      <c r="C81" s="14" t="s">
        <v>246</v>
      </c>
      <c r="D81" s="14" t="s">
        <v>247</v>
      </c>
      <c r="E81" s="14" t="s">
        <v>248</v>
      </c>
      <c r="F81" s="14" t="s">
        <v>171</v>
      </c>
      <c r="G81" s="25">
        <v>44075</v>
      </c>
      <c r="H81" s="14" t="s">
        <v>244</v>
      </c>
      <c r="I81" s="2"/>
      <c r="J81" s="2"/>
    </row>
    <row r="82" spans="1:10" ht="60" x14ac:dyDescent="0.25">
      <c r="A82" s="13">
        <v>75</v>
      </c>
      <c r="B82" s="14" t="s">
        <v>249</v>
      </c>
      <c r="C82" s="14" t="s">
        <v>250</v>
      </c>
      <c r="D82" s="14" t="s">
        <v>251</v>
      </c>
      <c r="E82" s="14" t="str">
        <f>UPPER(" Ender Omar Beltrán Peña MANIFIESTA presuntas irregularidades 
académico­administrativas en la Universidad de Pamplona")</f>
        <v xml:space="preserve"> ENDER OMAR BELTRÁN PEÑA MANIFIESTA PRESUNTAS IRREGULARIDADES 
ACADÉMICO­ADMINISTRATIVAS EN LA UNIVERSIDAD DE PAMPLONA</v>
      </c>
      <c r="F82" s="14" t="s">
        <v>171</v>
      </c>
      <c r="G82" s="14" t="s">
        <v>252</v>
      </c>
      <c r="H82" s="14" t="s">
        <v>253</v>
      </c>
      <c r="I82" s="2"/>
      <c r="J82" s="2"/>
    </row>
    <row r="83" spans="1:10" ht="60" x14ac:dyDescent="0.25">
      <c r="A83" s="13">
        <v>76</v>
      </c>
      <c r="B83" s="14" t="s">
        <v>254</v>
      </c>
      <c r="C83" s="14" t="s">
        <v>255</v>
      </c>
      <c r="D83" s="14" t="s">
        <v>256</v>
      </c>
      <c r="E83" s="14" t="str">
        <f>UPPER("Mónica Yirley Orozco Daza irregularidades contables y académico administrativas")</f>
        <v>MÓNICA YIRLEY OROZCO DAZA IRREGULARIDADES CONTABLES Y ACADÉMICO ADMINISTRATIVAS</v>
      </c>
      <c r="F83" s="14" t="s">
        <v>171</v>
      </c>
      <c r="G83" s="14" t="s">
        <v>257</v>
      </c>
      <c r="H83" s="14" t="s">
        <v>253</v>
      </c>
      <c r="I83" s="2"/>
      <c r="J83" s="2"/>
    </row>
    <row r="84" spans="1:10" ht="75" x14ac:dyDescent="0.25">
      <c r="A84" s="13">
        <v>77</v>
      </c>
      <c r="B84" s="14" t="s">
        <v>258</v>
      </c>
      <c r="C84" s="14" t="s">
        <v>259</v>
      </c>
      <c r="D84" s="14" t="s">
        <v>260</v>
      </c>
      <c r="E84" s="14" t="str">
        <f>UPPER(" KAROL YICETH MARTINEZ CUELLAR inconformidad  por las presuntas irregularidades  administrativas en el manejo y cargue de la información relacionada con los pagos  por concepto de matrícula de los estudiantes  periodos 2014­1 al 2018­02")</f>
        <v xml:space="preserve"> KAROL YICETH MARTINEZ CUELLAR INCONFORMIDAD  POR LAS PRESUNTAS IRREGULARIDADES  ADMINISTRATIVAS EN EL MANEJO Y CARGUE DE LA INFORMACIÓN RELACIONADA CON LOS PAGOS  POR CONCEPTO DE MATRÍCULA DE LOS ESTUDIANTES  PERIODOS 2014­1 AL 2018­02</v>
      </c>
      <c r="F84" s="14" t="s">
        <v>171</v>
      </c>
      <c r="G84" s="25">
        <v>44075</v>
      </c>
      <c r="H84" s="14" t="s">
        <v>253</v>
      </c>
      <c r="I84" s="2"/>
      <c r="J84" s="2"/>
    </row>
    <row r="85" spans="1:10" ht="60" x14ac:dyDescent="0.25">
      <c r="A85" s="13">
        <v>78</v>
      </c>
      <c r="B85" s="14" t="s">
        <v>261</v>
      </c>
      <c r="C85" s="14" t="s">
        <v>262</v>
      </c>
      <c r="D85" s="14" t="s">
        <v>260</v>
      </c>
      <c r="E85" s="14" t="s">
        <v>263</v>
      </c>
      <c r="F85" s="14" t="s">
        <v>171</v>
      </c>
      <c r="G85" s="14" t="s">
        <v>264</v>
      </c>
      <c r="H85" s="14" t="s">
        <v>244</v>
      </c>
      <c r="I85" s="2"/>
      <c r="J85" s="2"/>
    </row>
    <row r="86" spans="1:10" ht="60" x14ac:dyDescent="0.25">
      <c r="A86" s="13">
        <v>79</v>
      </c>
      <c r="B86" s="14" t="s">
        <v>265</v>
      </c>
      <c r="C86" s="14" t="s">
        <v>266</v>
      </c>
      <c r="D86" s="14" t="s">
        <v>260</v>
      </c>
      <c r="E86" s="14" t="s">
        <v>267</v>
      </c>
      <c r="F86" s="14" t="s">
        <v>171</v>
      </c>
      <c r="G86" s="14" t="s">
        <v>268</v>
      </c>
      <c r="H86" s="14" t="s">
        <v>244</v>
      </c>
      <c r="I86" s="2"/>
      <c r="J86" s="2"/>
    </row>
    <row r="87" spans="1:10" ht="56.25" customHeight="1" x14ac:dyDescent="0.25">
      <c r="A87" s="13">
        <v>80</v>
      </c>
      <c r="B87" s="14" t="s">
        <v>269</v>
      </c>
      <c r="C87" s="14" t="s">
        <v>270</v>
      </c>
      <c r="D87" s="14" t="s">
        <v>271</v>
      </c>
      <c r="E87" s="14" t="s">
        <v>272</v>
      </c>
      <c r="F87" s="14" t="s">
        <v>171</v>
      </c>
      <c r="G87" s="25">
        <v>44075</v>
      </c>
      <c r="H87" s="14" t="s">
        <v>161</v>
      </c>
      <c r="I87" s="2"/>
      <c r="J87" s="2"/>
    </row>
    <row r="88" spans="1:10" ht="56.25" customHeight="1" x14ac:dyDescent="0.25">
      <c r="A88" s="13">
        <v>81</v>
      </c>
      <c r="B88" s="14" t="s">
        <v>273</v>
      </c>
      <c r="C88" s="14" t="s">
        <v>274</v>
      </c>
      <c r="D88" s="14" t="s">
        <v>275</v>
      </c>
      <c r="E88" s="14" t="str">
        <f>UPPER(" alumnos que son beneficiarios del  programa de familias en acción estarían siendo excluidos de las ayudas económicas  del Decreto 662 de 2020.")</f>
        <v xml:space="preserve"> ALUMNOS QUE SON BENEFICIARIOS DEL  PROGRAMA DE FAMILIAS EN ACCIÓN ESTARÍAN SIENDO EXCLUIDOS DE LAS AYUDAS ECONÓMICAS  DEL DECRETO 662 DE 2020.</v>
      </c>
      <c r="F88" s="14" t="s">
        <v>171</v>
      </c>
      <c r="G88" s="14" t="s">
        <v>271</v>
      </c>
      <c r="H88" s="14" t="s">
        <v>276</v>
      </c>
      <c r="I88" s="2"/>
      <c r="J88" s="2"/>
    </row>
    <row r="89" spans="1:10" ht="92.25" customHeight="1" x14ac:dyDescent="0.25">
      <c r="A89" s="13">
        <v>82</v>
      </c>
      <c r="B89" s="14" t="s">
        <v>273</v>
      </c>
      <c r="C89" s="14" t="s">
        <v>87</v>
      </c>
      <c r="D89" s="14" t="s">
        <v>275</v>
      </c>
      <c r="E89" s="14" t="str">
        <f>UPPER("ESTUDIANTES DE LA UNIVERSIDAD DE PAMPLONA contra la  institución, en razón a que manifiestan que aquellos alumnos que son beneficiarios del  programa de familias en acción estarían siendo excluidos de las ayudas económicas  del Decreto 662 de 2020.")</f>
        <v>ESTUDIANTES DE LA UNIVERSIDAD DE PAMPLONA CONTRA LA  INSTITUCIÓN, EN RAZÓN A QUE MANIFIESTAN QUE AQUELLOS ALUMNOS QUE SON BENEFICIARIOS DEL  PROGRAMA DE FAMILIAS EN ACCIÓN ESTARÍAN SIENDO EXCLUIDOS DE LAS AYUDAS ECONÓMICAS  DEL DECRETO 662 DE 2020.</v>
      </c>
      <c r="F89" s="14" t="s">
        <v>171</v>
      </c>
      <c r="G89" s="14" t="s">
        <v>271</v>
      </c>
      <c r="H89" s="14" t="s">
        <v>244</v>
      </c>
      <c r="I89" s="2"/>
      <c r="J89" s="2"/>
    </row>
    <row r="90" spans="1:10" ht="51" customHeight="1" x14ac:dyDescent="0.25">
      <c r="A90" s="13">
        <v>83</v>
      </c>
      <c r="B90" s="14" t="s">
        <v>277</v>
      </c>
      <c r="C90" s="14" t="s">
        <v>278</v>
      </c>
      <c r="D90" s="14" t="s">
        <v>279</v>
      </c>
      <c r="E90" s="14" t="s">
        <v>280</v>
      </c>
      <c r="F90" s="14" t="s">
        <v>281</v>
      </c>
      <c r="G90" s="14" t="s">
        <v>282</v>
      </c>
      <c r="H90" s="14" t="s">
        <v>283</v>
      </c>
      <c r="I90" s="2"/>
      <c r="J90" s="2"/>
    </row>
    <row r="91" spans="1:10" ht="74.25" customHeight="1" x14ac:dyDescent="0.25">
      <c r="A91" s="13">
        <v>84</v>
      </c>
      <c r="B91" s="14" t="s">
        <v>284</v>
      </c>
      <c r="C91" s="14" t="s">
        <v>285</v>
      </c>
      <c r="D91" s="14" t="s">
        <v>286</v>
      </c>
      <c r="E91" s="14" t="str">
        <f>UPPER(" Linda Alejandra Argel Gámez la devolucion del dinero del pago para el primer semestre de comunicacion  social en la universidad de pamplona ya que me encuentro vinculada en el beneficio  de desplazados")</f>
        <v xml:space="preserve"> LINDA ALEJANDRA ARGEL GÁMEZ LA DEVOLUCION DEL DINERO DEL PAGO PARA EL PRIMER SEMESTRE DE COMUNICACION  SOCIAL EN LA UNIVERSIDAD DE PAMPLONA YA QUE ME ENCUENTRO VINCULADA EN EL BENEFICIO  DE DESPLAZADOS</v>
      </c>
      <c r="F91" s="14" t="s">
        <v>171</v>
      </c>
      <c r="G91" s="14" t="s">
        <v>287</v>
      </c>
      <c r="H91" s="14" t="s">
        <v>288</v>
      </c>
      <c r="I91" s="2"/>
      <c r="J91" s="2"/>
    </row>
    <row r="92" spans="1:10" ht="74.25" customHeight="1" x14ac:dyDescent="0.25">
      <c r="A92" s="13">
        <v>85</v>
      </c>
      <c r="B92" s="14" t="s">
        <v>289</v>
      </c>
      <c r="C92" s="14" t="s">
        <v>290</v>
      </c>
      <c r="D92" s="14" t="s">
        <v>291</v>
      </c>
      <c r="E92" s="14" t="s">
        <v>292</v>
      </c>
      <c r="F92" s="14" t="s">
        <v>293</v>
      </c>
      <c r="G92" s="14" t="s">
        <v>294</v>
      </c>
      <c r="H92" s="14" t="s">
        <v>283</v>
      </c>
      <c r="I92" s="2"/>
      <c r="J92" s="2"/>
    </row>
    <row r="93" spans="1:10" ht="75" x14ac:dyDescent="0.25">
      <c r="A93" s="13">
        <v>86</v>
      </c>
      <c r="B93" s="14" t="s">
        <v>295</v>
      </c>
      <c r="C93" s="14" t="s">
        <v>296</v>
      </c>
      <c r="D93" s="14" t="s">
        <v>297</v>
      </c>
      <c r="E93" s="14" t="str">
        <f>UPPER("facultad DE  MEDICINA que los semestres de octavo y noveno que están viendo virtualmente los  semestres SE LES GARANTICELA PRACTCA de estos semestres porque se de lo contrario van a salir médicos  mediocres para la sociedad.")</f>
        <v>FACULTAD DE  MEDICINA QUE LOS SEMESTRES DE OCTAVO Y NOVENO QUE ESTÁN VIENDO VIRTUALMENTE LOS  SEMESTRES SE LES GARANTICELA PRACTCA DE ESTOS SEMESTRES PORQUE SE DE LO CONTRARIO VAN A SALIR MÉDICOS  MEDIOCRES PARA LA SOCIEDAD.</v>
      </c>
      <c r="F93" s="14" t="s">
        <v>298</v>
      </c>
      <c r="G93" s="14" t="s">
        <v>299</v>
      </c>
      <c r="H93" s="14" t="s">
        <v>300</v>
      </c>
      <c r="I93" s="2"/>
      <c r="J93" s="2"/>
    </row>
    <row r="94" spans="1:10" ht="60" x14ac:dyDescent="0.25">
      <c r="A94" s="13">
        <v>87</v>
      </c>
      <c r="B94" s="14" t="s">
        <v>301</v>
      </c>
      <c r="C94" s="14" t="s">
        <v>302</v>
      </c>
      <c r="D94" s="14" t="s">
        <v>303</v>
      </c>
      <c r="E94" s="14" t="str">
        <f>UPPER("certificar La Integración del consejo superior individualizando a cada uno de sus  miembros, esto es, nombres y apellidos, sector o grupo al que  representan, fecha de inicio y terminación de períodos. ")</f>
        <v xml:space="preserve">CERTIFICAR LA INTEGRACIÓN DEL CONSEJO SUPERIOR INDIVIDUALIZANDO A CADA UNO DE SUS  MIEMBROS, ESTO ES, NOMBRES Y APELLIDOS, SECTOR O GRUPO AL QUE  REPRESENTAN, FECHA DE INICIO Y TERMINACIÓN DE PERÍODOS. </v>
      </c>
      <c r="F94" s="14" t="s">
        <v>64</v>
      </c>
      <c r="G94" s="14" t="s">
        <v>304</v>
      </c>
      <c r="H94" s="14" t="s">
        <v>305</v>
      </c>
      <c r="I94" s="2"/>
      <c r="J94" s="2"/>
    </row>
    <row r="95" spans="1:10" ht="45" x14ac:dyDescent="0.25">
      <c r="A95" s="13">
        <v>88</v>
      </c>
      <c r="B95" s="14" t="s">
        <v>306</v>
      </c>
      <c r="C95" s="14" t="s">
        <v>307</v>
      </c>
      <c r="D95" s="25" t="s">
        <v>308</v>
      </c>
      <c r="E95" s="14" t="s">
        <v>309</v>
      </c>
      <c r="F95" s="14" t="s">
        <v>171</v>
      </c>
      <c r="G95" s="14" t="s">
        <v>310</v>
      </c>
      <c r="H95" s="14" t="s">
        <v>305</v>
      </c>
      <c r="I95" s="2"/>
      <c r="J95" s="2"/>
    </row>
    <row r="96" spans="1:10" ht="77.25" customHeight="1" x14ac:dyDescent="0.25">
      <c r="A96" s="13">
        <v>89</v>
      </c>
      <c r="B96" s="14" t="s">
        <v>311</v>
      </c>
      <c r="C96" s="14" t="s">
        <v>312</v>
      </c>
      <c r="D96" s="14" t="s">
        <v>313</v>
      </c>
      <c r="E96" s="14" t="str">
        <f>UPPER("a información mediante la cual se pueda evidenciar el  cumplimiento de las funciones de los servidores públicos y docentes ocasionales o de  hora cátedra mediante la modalidad de trabajo en casa")</f>
        <v>A INFORMACIÓN MEDIANTE LA CUAL SE PUEDA EVIDENCIAR EL  CUMPLIMIENTO DE LAS FUNCIONES DE LOS SERVIDORES PÚBLICOS Y DOCENTES OCASIONALES O DE  HORA CÁTEDRA MEDIANTE LA MODALIDAD DE TRABAJO EN CASA</v>
      </c>
      <c r="F96" s="14" t="s">
        <v>314</v>
      </c>
      <c r="G96" s="14" t="s">
        <v>315</v>
      </c>
      <c r="H96" s="14" t="s">
        <v>316</v>
      </c>
      <c r="I96" s="2"/>
      <c r="J96" s="2"/>
    </row>
    <row r="97" spans="1:10" ht="85.5" customHeight="1" x14ac:dyDescent="0.25">
      <c r="A97" s="13">
        <v>90</v>
      </c>
      <c r="B97" s="28" t="s">
        <v>317</v>
      </c>
      <c r="C97" s="28" t="s">
        <v>318</v>
      </c>
      <c r="D97" s="28" t="s">
        <v>315</v>
      </c>
      <c r="E97" s="28" t="s">
        <v>319</v>
      </c>
      <c r="F97" s="28" t="s">
        <v>320</v>
      </c>
      <c r="G97" s="28"/>
      <c r="H97" s="28" t="s">
        <v>321</v>
      </c>
      <c r="I97" s="2"/>
      <c r="J97" s="2"/>
    </row>
    <row r="98" spans="1:10" ht="53.25" customHeight="1" x14ac:dyDescent="0.25">
      <c r="A98" s="13">
        <v>91</v>
      </c>
      <c r="B98" s="28" t="s">
        <v>322</v>
      </c>
      <c r="C98" s="28" t="s">
        <v>323</v>
      </c>
      <c r="D98" s="28" t="s">
        <v>315</v>
      </c>
      <c r="E98" s="28" t="s">
        <v>324</v>
      </c>
      <c r="F98" s="28" t="s">
        <v>325</v>
      </c>
      <c r="G98" s="28"/>
      <c r="H98" s="28" t="s">
        <v>326</v>
      </c>
      <c r="I98" s="2"/>
      <c r="J98" s="2"/>
    </row>
    <row r="99" spans="1:10" ht="15" x14ac:dyDescent="0.25">
      <c r="B99" s="2"/>
      <c r="C99" s="2"/>
      <c r="D99" s="2"/>
      <c r="E99" s="2"/>
      <c r="F99" s="2"/>
      <c r="G99" s="2"/>
      <c r="H99" s="2"/>
      <c r="I99" s="2"/>
      <c r="J99" s="2"/>
    </row>
    <row r="100" spans="1:10" ht="15" x14ac:dyDescent="0.25">
      <c r="B100" s="2"/>
      <c r="C100" s="2"/>
      <c r="D100" s="2"/>
      <c r="E100" s="2"/>
      <c r="F100" s="2"/>
      <c r="G100" s="2"/>
      <c r="H100" s="2"/>
      <c r="I100" s="2"/>
      <c r="J100" s="2"/>
    </row>
    <row r="101" spans="1:10" ht="15" x14ac:dyDescent="0.25">
      <c r="B101" s="2"/>
      <c r="C101" s="2"/>
      <c r="D101" s="2"/>
      <c r="E101" s="2"/>
      <c r="F101" s="2"/>
      <c r="G101" s="2"/>
      <c r="H101" s="2"/>
      <c r="I101" s="2"/>
      <c r="J101" s="2"/>
    </row>
    <row r="102" spans="1:10" ht="15" x14ac:dyDescent="0.25">
      <c r="B102" s="2"/>
      <c r="C102" s="2"/>
      <c r="D102" s="2"/>
      <c r="E102" s="2"/>
      <c r="F102" s="2"/>
      <c r="G102" s="2"/>
      <c r="H102" s="2"/>
      <c r="I102" s="2"/>
      <c r="J102" s="2"/>
    </row>
    <row r="103" spans="1:10" ht="15" x14ac:dyDescent="0.25">
      <c r="B103" s="2"/>
      <c r="C103" s="2"/>
      <c r="D103" s="2"/>
      <c r="E103" s="2"/>
      <c r="F103" s="2"/>
      <c r="G103" s="2"/>
      <c r="H103" s="2"/>
      <c r="I103" s="2"/>
      <c r="J103" s="2"/>
    </row>
    <row r="104" spans="1:10" ht="15" x14ac:dyDescent="0.25">
      <c r="B104" s="2"/>
      <c r="C104" s="2"/>
      <c r="D104" s="2"/>
      <c r="E104" s="2"/>
      <c r="F104" s="2"/>
      <c r="G104" s="2"/>
      <c r="H104" s="2"/>
      <c r="I104" s="2"/>
      <c r="J104" s="2"/>
    </row>
    <row r="105" spans="1:10" ht="15" x14ac:dyDescent="0.25">
      <c r="B105" s="2"/>
      <c r="C105" s="2"/>
      <c r="D105" s="2"/>
      <c r="E105" s="2"/>
      <c r="F105" s="2"/>
      <c r="G105" s="2"/>
      <c r="H105" s="2"/>
      <c r="I105" s="2"/>
      <c r="J105" s="2"/>
    </row>
    <row r="106" spans="1:10" ht="15" x14ac:dyDescent="0.25">
      <c r="B106" s="2"/>
      <c r="C106" s="2"/>
      <c r="D106" s="2"/>
      <c r="E106" s="2"/>
      <c r="F106" s="2"/>
      <c r="G106" s="2"/>
      <c r="H106" s="2"/>
      <c r="I106" s="2"/>
      <c r="J106" s="2"/>
    </row>
    <row r="107" spans="1:10" ht="15" x14ac:dyDescent="0.25">
      <c r="B107" s="2"/>
      <c r="C107" s="2"/>
      <c r="D107" s="2"/>
      <c r="E107" s="2"/>
      <c r="F107" s="2"/>
      <c r="G107" s="2"/>
      <c r="H107" s="2"/>
      <c r="I107" s="2"/>
      <c r="J107" s="2"/>
    </row>
    <row r="108" spans="1:10" ht="15" x14ac:dyDescent="0.25">
      <c r="B108" s="2"/>
      <c r="C108" s="2"/>
      <c r="D108" s="2"/>
      <c r="E108" s="2"/>
      <c r="F108" s="2"/>
      <c r="G108" s="2"/>
      <c r="H108" s="2"/>
      <c r="I108" s="2"/>
      <c r="J108" s="2"/>
    </row>
    <row r="109" spans="1:10" ht="15" x14ac:dyDescent="0.25">
      <c r="B109" s="2"/>
      <c r="C109" s="2"/>
      <c r="D109" s="2"/>
      <c r="E109" s="2"/>
      <c r="F109" s="2"/>
      <c r="G109" s="2"/>
      <c r="H109" s="2"/>
      <c r="I109" s="2"/>
      <c r="J109" s="2"/>
    </row>
    <row r="110" spans="1:10" ht="15" x14ac:dyDescent="0.25">
      <c r="B110" s="2"/>
      <c r="C110" s="2"/>
      <c r="D110" s="2"/>
      <c r="E110" s="2"/>
      <c r="F110" s="2"/>
      <c r="G110" s="2"/>
      <c r="H110" s="2"/>
      <c r="I110" s="2"/>
      <c r="J110" s="2"/>
    </row>
    <row r="111" spans="1:10" ht="15" x14ac:dyDescent="0.25">
      <c r="B111" s="2"/>
      <c r="C111" s="2"/>
      <c r="D111" s="2"/>
      <c r="E111" s="2"/>
      <c r="F111" s="2"/>
      <c r="G111" s="2"/>
      <c r="H111" s="2"/>
      <c r="I111" s="2"/>
      <c r="J111" s="2"/>
    </row>
    <row r="112" spans="1:10" ht="15" x14ac:dyDescent="0.25">
      <c r="B112" s="2"/>
      <c r="C112" s="2"/>
      <c r="D112" s="2"/>
      <c r="E112" s="2"/>
      <c r="F112" s="2"/>
      <c r="G112" s="2"/>
      <c r="H112" s="2"/>
      <c r="I112" s="2"/>
      <c r="J112" s="2"/>
    </row>
    <row r="113" s="2" customFormat="1" ht="15" x14ac:dyDescent="0.25"/>
    <row r="114" s="2" customFormat="1" ht="15" x14ac:dyDescent="0.25"/>
    <row r="115" s="2" customFormat="1" ht="15" x14ac:dyDescent="0.25"/>
    <row r="116" s="2" customFormat="1" ht="15" x14ac:dyDescent="0.25"/>
    <row r="117" s="2" customFormat="1" ht="15" x14ac:dyDescent="0.25"/>
    <row r="118" s="2" customFormat="1" ht="15" x14ac:dyDescent="0.25"/>
    <row r="119" s="2" customFormat="1" ht="15" x14ac:dyDescent="0.25"/>
    <row r="120" s="2" customFormat="1" ht="15" x14ac:dyDescent="0.25"/>
    <row r="121" s="2" customFormat="1" ht="15" x14ac:dyDescent="0.25"/>
    <row r="122" s="2" customFormat="1" ht="15" x14ac:dyDescent="0.25"/>
    <row r="123" s="2" customFormat="1" ht="15" x14ac:dyDescent="0.25"/>
    <row r="124" s="2" customFormat="1" ht="15" x14ac:dyDescent="0.25"/>
    <row r="125" s="2" customFormat="1" ht="15" x14ac:dyDescent="0.25"/>
    <row r="126" s="2" customFormat="1" ht="15" x14ac:dyDescent="0.25"/>
    <row r="127" s="2" customFormat="1" ht="15" x14ac:dyDescent="0.25"/>
    <row r="128" s="2" customFormat="1" ht="15" x14ac:dyDescent="0.25"/>
    <row r="129" s="2" customFormat="1" ht="15" x14ac:dyDescent="0.25"/>
    <row r="130" s="2" customFormat="1" ht="15" x14ac:dyDescent="0.25"/>
    <row r="131" s="2" customFormat="1" ht="15" x14ac:dyDescent="0.25"/>
    <row r="132" s="2" customFormat="1" ht="15" x14ac:dyDescent="0.25"/>
    <row r="133" s="2" customFormat="1" ht="15" x14ac:dyDescent="0.25"/>
    <row r="134" s="2" customFormat="1" ht="15" x14ac:dyDescent="0.25"/>
    <row r="135" s="2" customFormat="1" ht="15" x14ac:dyDescent="0.25"/>
    <row r="136" s="2" customFormat="1" ht="15" x14ac:dyDescent="0.25"/>
    <row r="137" s="2" customFormat="1" ht="15" x14ac:dyDescent="0.25"/>
    <row r="138" s="2" customFormat="1" ht="15" x14ac:dyDescent="0.25"/>
    <row r="139" s="2" customFormat="1" ht="15" x14ac:dyDescent="0.25"/>
    <row r="140" s="2" customFormat="1" ht="15" x14ac:dyDescent="0.25"/>
    <row r="141" s="2" customFormat="1" ht="15" x14ac:dyDescent="0.25"/>
    <row r="142" s="2" customFormat="1" ht="15" x14ac:dyDescent="0.25"/>
    <row r="143" s="2" customFormat="1" ht="15" x14ac:dyDescent="0.25"/>
    <row r="144" s="2" customFormat="1" ht="15" x14ac:dyDescent="0.25"/>
    <row r="145" s="2" customFormat="1" ht="15" x14ac:dyDescent="0.25"/>
    <row r="146" s="2" customFormat="1" ht="15" x14ac:dyDescent="0.25"/>
    <row r="147" s="2" customFormat="1" ht="15" x14ac:dyDescent="0.25"/>
    <row r="148" s="2" customFormat="1" ht="15" x14ac:dyDescent="0.25"/>
    <row r="149" s="2" customFormat="1" ht="15" x14ac:dyDescent="0.25"/>
    <row r="150" s="2" customFormat="1" ht="15" x14ac:dyDescent="0.25"/>
    <row r="151" s="2" customFormat="1" ht="15" x14ac:dyDescent="0.25"/>
    <row r="152" s="2" customFormat="1" ht="15" x14ac:dyDescent="0.25"/>
    <row r="153" s="2" customFormat="1" ht="15" x14ac:dyDescent="0.25"/>
    <row r="154" s="2" customFormat="1" ht="15" x14ac:dyDescent="0.25"/>
    <row r="155" s="2" customFormat="1" ht="15" x14ac:dyDescent="0.25"/>
    <row r="156" s="2" customFormat="1" ht="15" x14ac:dyDescent="0.25"/>
    <row r="157" s="2" customFormat="1" ht="15" x14ac:dyDescent="0.25"/>
    <row r="158" s="2" customFormat="1" ht="15" x14ac:dyDescent="0.25"/>
    <row r="159" s="2" customFormat="1" ht="15" x14ac:dyDescent="0.25"/>
    <row r="160" s="2" customFormat="1" ht="15" x14ac:dyDescent="0.25"/>
    <row r="161" s="2" customFormat="1" ht="15" x14ac:dyDescent="0.25"/>
    <row r="162" s="2" customFormat="1" ht="15" x14ac:dyDescent="0.25"/>
    <row r="163" s="2" customFormat="1" ht="15" x14ac:dyDescent="0.25"/>
    <row r="164" s="2" customFormat="1" ht="15" x14ac:dyDescent="0.25"/>
    <row r="165" s="2" customFormat="1" ht="15" x14ac:dyDescent="0.25"/>
    <row r="166" s="2" customFormat="1" ht="15" x14ac:dyDescent="0.25"/>
    <row r="167" s="2" customFormat="1" ht="15" x14ac:dyDescent="0.25"/>
    <row r="168" s="2" customFormat="1" ht="15" x14ac:dyDescent="0.25"/>
    <row r="169" s="2" customFormat="1" ht="15" x14ac:dyDescent="0.25"/>
    <row r="170" s="2" customFormat="1" ht="15" x14ac:dyDescent="0.25"/>
    <row r="171" s="2" customFormat="1" ht="15" x14ac:dyDescent="0.25"/>
    <row r="172" s="2" customFormat="1" ht="15" x14ac:dyDescent="0.25"/>
    <row r="173" s="2" customFormat="1" ht="15" x14ac:dyDescent="0.25"/>
    <row r="174" s="2" customFormat="1" ht="15" x14ac:dyDescent="0.25"/>
    <row r="175" s="2" customFormat="1" ht="15" x14ac:dyDescent="0.25"/>
    <row r="176" s="2" customFormat="1" ht="15" x14ac:dyDescent="0.25"/>
    <row r="177" s="2" customFormat="1" ht="15" x14ac:dyDescent="0.25"/>
    <row r="178" s="2" customFormat="1" ht="15" x14ac:dyDescent="0.25"/>
    <row r="179" s="2" customFormat="1" ht="15" x14ac:dyDescent="0.25"/>
    <row r="180" s="2" customFormat="1" ht="15" x14ac:dyDescent="0.25"/>
    <row r="181" s="2" customFormat="1" ht="15" x14ac:dyDescent="0.25"/>
    <row r="182" s="2" customFormat="1" ht="15" x14ac:dyDescent="0.25"/>
    <row r="183" s="2" customFormat="1" ht="15" x14ac:dyDescent="0.25"/>
    <row r="184" s="2" customFormat="1" ht="15" x14ac:dyDescent="0.25"/>
    <row r="185" s="2" customFormat="1" ht="15" x14ac:dyDescent="0.25"/>
    <row r="186" s="2" customFormat="1" ht="15" x14ac:dyDescent="0.25"/>
    <row r="187" s="2" customFormat="1" ht="15" x14ac:dyDescent="0.25"/>
    <row r="188" s="2" customFormat="1" ht="15" x14ac:dyDescent="0.25"/>
    <row r="189" s="2" customFormat="1" ht="15" x14ac:dyDescent="0.25"/>
    <row r="190" s="2" customFormat="1" ht="15" x14ac:dyDescent="0.25"/>
    <row r="191" s="2" customFormat="1" ht="15" x14ac:dyDescent="0.25"/>
    <row r="192" s="2" customFormat="1" ht="15" x14ac:dyDescent="0.25"/>
    <row r="193" s="2" customFormat="1" ht="15" x14ac:dyDescent="0.25"/>
    <row r="194" s="2" customFormat="1" ht="15" x14ac:dyDescent="0.25"/>
    <row r="195" s="2" customFormat="1" ht="15" x14ac:dyDescent="0.25"/>
    <row r="196" s="2" customFormat="1" ht="15" x14ac:dyDescent="0.25"/>
    <row r="197" s="2" customFormat="1" ht="15" x14ac:dyDescent="0.25"/>
    <row r="198" s="2" customFormat="1" ht="15" x14ac:dyDescent="0.25"/>
    <row r="199" s="2" customFormat="1" ht="15" x14ac:dyDescent="0.25"/>
    <row r="200" s="2" customFormat="1" ht="15" x14ac:dyDescent="0.25"/>
    <row r="201" s="2" customFormat="1" ht="15" x14ac:dyDescent="0.25"/>
    <row r="202" s="2" customFormat="1" ht="15" x14ac:dyDescent="0.25"/>
    <row r="203" s="2" customFormat="1" ht="15" x14ac:dyDescent="0.25"/>
    <row r="204" s="2" customFormat="1" ht="15" x14ac:dyDescent="0.25"/>
    <row r="205" s="2" customFormat="1" ht="15" x14ac:dyDescent="0.25"/>
    <row r="206" s="2" customFormat="1" ht="15" x14ac:dyDescent="0.25"/>
    <row r="207" s="2" customFormat="1" ht="15" x14ac:dyDescent="0.25"/>
    <row r="208" s="2" customFormat="1" ht="15" x14ac:dyDescent="0.25"/>
    <row r="209" spans="2:10" ht="15" x14ac:dyDescent="0.25">
      <c r="B209" s="2"/>
      <c r="C209" s="2"/>
      <c r="D209" s="2"/>
      <c r="E209" s="2"/>
      <c r="F209" s="2"/>
      <c r="G209" s="2"/>
      <c r="H209" s="2"/>
      <c r="I209" s="2"/>
      <c r="J209" s="2"/>
    </row>
    <row r="210" spans="2:10" ht="15" x14ac:dyDescent="0.25">
      <c r="B210" s="2"/>
      <c r="C210" s="2"/>
      <c r="D210" s="2"/>
      <c r="E210" s="2"/>
      <c r="F210" s="2"/>
      <c r="G210" s="2"/>
      <c r="H210" s="2"/>
      <c r="I210" s="2"/>
      <c r="J210" s="2"/>
    </row>
    <row r="211" spans="2:10" ht="15" x14ac:dyDescent="0.25">
      <c r="B211" s="2"/>
      <c r="C211" s="2"/>
      <c r="D211" s="2"/>
      <c r="E211" s="2"/>
      <c r="F211" s="2"/>
      <c r="G211" s="2"/>
      <c r="H211" s="2"/>
      <c r="I211" s="2"/>
      <c r="J211" s="2"/>
    </row>
    <row r="212" spans="2:10" ht="15" x14ac:dyDescent="0.25">
      <c r="B212" s="2"/>
      <c r="C212" s="2"/>
      <c r="D212" s="2"/>
      <c r="E212" s="2"/>
      <c r="F212" s="2"/>
      <c r="G212" s="2"/>
      <c r="H212" s="2"/>
      <c r="I212" s="2"/>
      <c r="J212" s="2"/>
    </row>
    <row r="213" spans="2:10" ht="15" x14ac:dyDescent="0.25">
      <c r="B213" s="2"/>
      <c r="C213" s="2"/>
      <c r="D213" s="2"/>
      <c r="E213" s="2"/>
      <c r="F213" s="2"/>
      <c r="G213" s="2"/>
      <c r="H213" s="2"/>
      <c r="I213" s="2"/>
      <c r="J213" s="2"/>
    </row>
    <row r="214" spans="2:10" ht="15" x14ac:dyDescent="0.25">
      <c r="B214" s="2"/>
      <c r="C214" s="2"/>
      <c r="D214" s="2"/>
      <c r="E214" s="2"/>
      <c r="F214" s="2"/>
      <c r="G214" s="2"/>
      <c r="H214" s="2"/>
      <c r="I214" s="2"/>
      <c r="J214" s="2"/>
    </row>
    <row r="215" spans="2:10" ht="15" x14ac:dyDescent="0.25">
      <c r="B215" s="2"/>
      <c r="C215" s="2"/>
      <c r="D215" s="2"/>
      <c r="E215" s="2"/>
      <c r="F215" s="2"/>
      <c r="G215" s="2"/>
      <c r="H215" s="2"/>
      <c r="I215" s="2"/>
      <c r="J215" s="2"/>
    </row>
    <row r="216" spans="2:10" ht="15" x14ac:dyDescent="0.25">
      <c r="B216" s="2"/>
      <c r="C216" s="2"/>
      <c r="D216" s="2"/>
      <c r="E216" s="2"/>
      <c r="F216" s="2"/>
      <c r="G216" s="2"/>
      <c r="H216" s="2"/>
      <c r="I216" s="2"/>
      <c r="J216" s="2"/>
    </row>
    <row r="217" spans="2:10" ht="15" x14ac:dyDescent="0.25">
      <c r="B217" s="2"/>
      <c r="C217" s="2"/>
      <c r="D217" s="2"/>
      <c r="E217" s="2"/>
      <c r="F217" s="2"/>
      <c r="G217" s="2"/>
      <c r="H217" s="2"/>
      <c r="I217" s="2"/>
      <c r="J217" s="2"/>
    </row>
    <row r="218" spans="2:10" ht="15" x14ac:dyDescent="0.25">
      <c r="B218" s="2"/>
      <c r="C218" s="2"/>
      <c r="D218" s="2"/>
      <c r="E218" s="2"/>
      <c r="F218" s="2"/>
      <c r="G218" s="2"/>
      <c r="H218" s="2"/>
      <c r="I218" s="2"/>
      <c r="J218" s="2"/>
    </row>
    <row r="219" spans="2:10" ht="15" x14ac:dyDescent="0.25">
      <c r="B219" s="2"/>
      <c r="C219" s="2"/>
      <c r="D219" s="2"/>
      <c r="E219" s="2"/>
      <c r="F219" s="2"/>
      <c r="G219" s="2"/>
      <c r="H219" s="2"/>
      <c r="I219" s="2"/>
      <c r="J219" s="2"/>
    </row>
    <row r="220" spans="2:10" x14ac:dyDescent="0.25">
      <c r="B220" s="2"/>
      <c r="C220" s="2"/>
      <c r="D220" s="2"/>
      <c r="G220" s="2"/>
      <c r="H220" s="2"/>
      <c r="I220" s="2"/>
      <c r="J220" s="2"/>
    </row>
    <row r="221" spans="2:10" x14ac:dyDescent="0.25">
      <c r="B221" s="2"/>
      <c r="C221" s="2"/>
      <c r="D221" s="2"/>
      <c r="G221" s="2"/>
      <c r="H221" s="2"/>
      <c r="I221" s="2"/>
      <c r="J221" s="2"/>
    </row>
    <row r="222" spans="2:10" x14ac:dyDescent="0.25">
      <c r="I222" s="2"/>
      <c r="J222" s="2"/>
    </row>
    <row r="223" spans="2:10" x14ac:dyDescent="0.25">
      <c r="I223" s="2"/>
      <c r="J223" s="2"/>
    </row>
    <row r="224" spans="2:10" x14ac:dyDescent="0.25">
      <c r="I224" s="2"/>
      <c r="J224" s="2"/>
    </row>
    <row r="225" spans="2:10" x14ac:dyDescent="0.25">
      <c r="I225" s="2"/>
      <c r="J225" s="2"/>
    </row>
    <row r="226" spans="2:10" x14ac:dyDescent="0.25">
      <c r="I226" s="2"/>
      <c r="J226" s="2"/>
    </row>
    <row r="227" spans="2:10" x14ac:dyDescent="0.25">
      <c r="I227" s="2"/>
      <c r="J227" s="2"/>
    </row>
    <row r="228" spans="2:10" x14ac:dyDescent="0.25">
      <c r="I228" s="2"/>
      <c r="J228" s="2"/>
    </row>
    <row r="229" spans="2:10" x14ac:dyDescent="0.25">
      <c r="I229" s="2"/>
      <c r="J229" s="2"/>
    </row>
    <row r="230" spans="2:10" x14ac:dyDescent="0.25">
      <c r="I230" s="2"/>
      <c r="J230" s="2"/>
    </row>
    <row r="231" spans="2:10" x14ac:dyDescent="0.25">
      <c r="I231" s="2"/>
      <c r="J231" s="2"/>
    </row>
    <row r="232" spans="2:10" ht="15" x14ac:dyDescent="0.25">
      <c r="B232" s="2"/>
      <c r="C232" s="2"/>
      <c r="D232" s="2"/>
      <c r="E232" s="2"/>
      <c r="F232" s="2"/>
      <c r="G232" s="2"/>
      <c r="H232" s="2"/>
      <c r="I232" s="2"/>
      <c r="J232" s="2"/>
    </row>
    <row r="233" spans="2:10" ht="15" x14ac:dyDescent="0.25">
      <c r="B233" s="2"/>
      <c r="C233" s="2"/>
      <c r="D233" s="2"/>
      <c r="E233" s="2"/>
      <c r="F233" s="2"/>
      <c r="G233" s="2"/>
      <c r="H233" s="2"/>
      <c r="I233" s="2"/>
      <c r="J233" s="2"/>
    </row>
    <row r="1047962" spans="2:10" x14ac:dyDescent="0.25">
      <c r="E1047962" s="19"/>
      <c r="F1047962" s="19"/>
      <c r="I1047962" s="2"/>
      <c r="J1047962" s="2"/>
    </row>
    <row r="1047964" spans="2:10" x14ac:dyDescent="0.25">
      <c r="B1047964" s="20"/>
      <c r="C1047964" s="19"/>
      <c r="D1047964" s="19"/>
      <c r="G1047964" s="15"/>
      <c r="H1047964" s="15"/>
      <c r="I1047964" s="2"/>
      <c r="J1047964" s="2"/>
    </row>
    <row r="1047973" spans="1:10" x14ac:dyDescent="0.25">
      <c r="A1047973" s="21"/>
      <c r="I1047973" s="2"/>
      <c r="J1047973" s="2"/>
    </row>
    <row r="1047976" spans="1:10" ht="15" x14ac:dyDescent="0.25">
      <c r="B1047976" s="2"/>
      <c r="C1047976" s="2"/>
      <c r="D1047976" s="2"/>
      <c r="E1047976" s="2"/>
      <c r="F1047976" s="2"/>
      <c r="G1047976" s="2"/>
      <c r="H1047976" s="2"/>
      <c r="I1047976" s="22"/>
      <c r="J1047976" s="15"/>
    </row>
  </sheetData>
  <mergeCells count="1">
    <mergeCell ref="B1:J6"/>
  </mergeCells>
  <pageMargins left="0.7" right="0.7" top="0.75" bottom="0.75" header="0.3" footer="0.3"/>
  <pageSetup paperSize="9" orientation="portrait" r:id="rId1"/>
  <ignoredErrors>
    <ignoredError sqref="E60 E5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47975"/>
  <sheetViews>
    <sheetView tabSelected="1" zoomScale="84" zoomScaleNormal="84" workbookViewId="0">
      <selection activeCell="E8" sqref="E8"/>
    </sheetView>
  </sheetViews>
  <sheetFormatPr baseColWidth="10" defaultColWidth="11.42578125" defaultRowHeight="15" x14ac:dyDescent="0.25"/>
  <cols>
    <col min="1" max="1" width="6.28515625" style="38" customWidth="1"/>
    <col min="2" max="2" width="22.7109375" style="40" customWidth="1"/>
    <col min="3" max="3" width="45.42578125" style="40" customWidth="1"/>
    <col min="4" max="4" width="35.85546875" style="40" customWidth="1"/>
    <col min="5" max="5" width="58.7109375" style="40" customWidth="1"/>
    <col min="6" max="6" width="40.42578125" style="40" customWidth="1"/>
    <col min="7" max="7" width="29.85546875" style="40" customWidth="1"/>
    <col min="8" max="8" width="62.42578125" style="40" customWidth="1"/>
    <col min="9" max="9" width="59.28515625" style="38" customWidth="1"/>
    <col min="10" max="10" width="9.42578125" style="38" customWidth="1"/>
    <col min="11" max="11" width="11.5703125" style="38" customWidth="1"/>
    <col min="12" max="12" width="24.85546875" style="38" customWidth="1"/>
    <col min="13" max="13" width="11.42578125" style="38"/>
    <col min="14" max="14" width="58.140625" style="38" customWidth="1"/>
    <col min="15" max="16384" width="11.42578125" style="38"/>
  </cols>
  <sheetData>
    <row r="1" spans="1:14" ht="20.25" customHeight="1" x14ac:dyDescent="0.25">
      <c r="A1" s="56"/>
      <c r="B1" s="56"/>
      <c r="C1" s="41" t="s">
        <v>337</v>
      </c>
      <c r="D1" s="64"/>
      <c r="E1" s="64"/>
      <c r="F1" s="64"/>
      <c r="G1" s="64"/>
      <c r="H1" s="64"/>
      <c r="I1" s="42"/>
      <c r="J1" s="54" t="s">
        <v>333</v>
      </c>
      <c r="K1" s="54"/>
      <c r="L1" s="54" t="s">
        <v>335</v>
      </c>
    </row>
    <row r="2" spans="1:14" ht="20.25" customHeight="1" x14ac:dyDescent="0.25">
      <c r="A2" s="56"/>
      <c r="B2" s="56"/>
      <c r="C2" s="59"/>
      <c r="D2" s="65"/>
      <c r="E2" s="65"/>
      <c r="F2" s="65"/>
      <c r="G2" s="65"/>
      <c r="H2" s="65"/>
      <c r="I2" s="60"/>
      <c r="J2" s="54"/>
      <c r="K2" s="54"/>
      <c r="L2" s="54"/>
    </row>
    <row r="3" spans="1:14" ht="20.25" customHeight="1" x14ac:dyDescent="0.25">
      <c r="A3" s="56"/>
      <c r="B3" s="56"/>
      <c r="C3" s="59"/>
      <c r="D3" s="65"/>
      <c r="E3" s="65"/>
      <c r="F3" s="65"/>
      <c r="G3" s="65"/>
      <c r="H3" s="65"/>
      <c r="I3" s="60"/>
      <c r="J3" s="54" t="s">
        <v>334</v>
      </c>
      <c r="K3" s="54"/>
      <c r="L3" s="54" t="s">
        <v>336</v>
      </c>
      <c r="N3" s="45"/>
    </row>
    <row r="4" spans="1:14" ht="20.25" customHeight="1" x14ac:dyDescent="0.25">
      <c r="A4" s="56"/>
      <c r="B4" s="56"/>
      <c r="C4" s="43"/>
      <c r="D4" s="66"/>
      <c r="E4" s="66"/>
      <c r="F4" s="66"/>
      <c r="G4" s="66"/>
      <c r="H4" s="66"/>
      <c r="I4" s="44"/>
      <c r="J4" s="54"/>
      <c r="K4" s="54"/>
      <c r="L4" s="54"/>
      <c r="N4" s="45"/>
    </row>
    <row r="5" spans="1:14" ht="20.25" customHeight="1" x14ac:dyDescent="0.25">
      <c r="A5" s="61"/>
      <c r="B5" s="61"/>
      <c r="C5" s="62"/>
      <c r="D5" s="62"/>
      <c r="E5" s="62"/>
      <c r="F5" s="62"/>
      <c r="G5" s="62"/>
      <c r="H5" s="62"/>
      <c r="I5" s="62"/>
      <c r="J5" s="63"/>
      <c r="K5" s="63"/>
      <c r="L5" s="63"/>
      <c r="N5" s="45"/>
    </row>
    <row r="6" spans="1:14" s="45" customFormat="1" ht="81" customHeight="1" x14ac:dyDescent="0.25">
      <c r="A6" s="46" t="s">
        <v>3</v>
      </c>
      <c r="B6" s="47" t="s">
        <v>4</v>
      </c>
      <c r="C6" s="46" t="s">
        <v>327</v>
      </c>
      <c r="D6" s="47" t="s">
        <v>328</v>
      </c>
      <c r="E6" s="46" t="s">
        <v>329</v>
      </c>
      <c r="F6" s="46" t="s">
        <v>330</v>
      </c>
      <c r="G6" s="46" t="s">
        <v>9</v>
      </c>
      <c r="H6" s="46" t="s">
        <v>331</v>
      </c>
      <c r="I6" s="55" t="s">
        <v>10</v>
      </c>
      <c r="J6" s="55"/>
      <c r="K6" s="55" t="s">
        <v>332</v>
      </c>
      <c r="L6" s="55"/>
    </row>
    <row r="7" spans="1:14" ht="27" customHeight="1" x14ac:dyDescent="0.25">
      <c r="A7" s="46">
        <v>1</v>
      </c>
      <c r="B7" s="48"/>
      <c r="C7" s="49"/>
      <c r="D7" s="49"/>
      <c r="E7" s="49"/>
      <c r="F7" s="49"/>
      <c r="G7" s="48"/>
      <c r="H7" s="49"/>
      <c r="I7" s="57"/>
      <c r="J7" s="58"/>
      <c r="K7" s="57"/>
      <c r="L7" s="58"/>
    </row>
    <row r="8" spans="1:14" ht="27" customHeight="1" x14ac:dyDescent="0.25">
      <c r="A8" s="50">
        <v>2</v>
      </c>
      <c r="B8" s="51"/>
      <c r="C8" s="52"/>
      <c r="D8" s="52"/>
      <c r="E8" s="52"/>
      <c r="F8" s="52"/>
      <c r="G8" s="51"/>
      <c r="H8" s="52"/>
      <c r="I8" s="57"/>
      <c r="J8" s="58"/>
      <c r="K8" s="57"/>
      <c r="L8" s="58"/>
    </row>
    <row r="9" spans="1:14" ht="27" customHeight="1" x14ac:dyDescent="0.25">
      <c r="A9" s="46">
        <v>3</v>
      </c>
      <c r="B9" s="48"/>
      <c r="C9" s="49"/>
      <c r="D9" s="49"/>
      <c r="E9" s="49"/>
      <c r="F9" s="49"/>
      <c r="G9" s="48"/>
      <c r="H9" s="49"/>
      <c r="I9" s="57"/>
      <c r="J9" s="58"/>
      <c r="K9" s="57"/>
      <c r="L9" s="58"/>
    </row>
    <row r="10" spans="1:14" ht="27" customHeight="1" x14ac:dyDescent="0.25">
      <c r="A10" s="46">
        <v>4</v>
      </c>
      <c r="B10" s="48"/>
      <c r="C10"/>
      <c r="D10" s="49"/>
      <c r="E10" s="49"/>
      <c r="F10" s="49"/>
      <c r="G10" s="48"/>
      <c r="H10" s="49"/>
      <c r="I10" s="57"/>
      <c r="J10" s="58"/>
      <c r="K10" s="57"/>
      <c r="L10" s="58"/>
    </row>
    <row r="11" spans="1:14" ht="27" customHeight="1" x14ac:dyDescent="0.25">
      <c r="A11" s="46">
        <v>5</v>
      </c>
      <c r="B11" s="48"/>
      <c r="C11" s="49"/>
      <c r="D11" s="49"/>
      <c r="E11" s="49"/>
      <c r="F11" s="49"/>
      <c r="G11" s="48"/>
      <c r="H11" s="49"/>
      <c r="I11" s="57"/>
      <c r="J11" s="58"/>
      <c r="K11" s="57"/>
      <c r="L11" s="58"/>
    </row>
    <row r="12" spans="1:14" ht="27" customHeight="1" x14ac:dyDescent="0.25">
      <c r="A12" s="46">
        <v>6</v>
      </c>
      <c r="B12" s="48"/>
      <c r="C12" s="49"/>
      <c r="D12" s="49"/>
      <c r="E12" s="49"/>
      <c r="F12" s="49"/>
      <c r="G12" s="48"/>
      <c r="H12" s="49"/>
      <c r="I12" s="57"/>
      <c r="J12" s="58"/>
      <c r="K12" s="57"/>
      <c r="L12" s="58"/>
    </row>
    <row r="13" spans="1:14" ht="27" customHeight="1" x14ac:dyDescent="0.25">
      <c r="A13" s="46">
        <v>7</v>
      </c>
      <c r="B13" s="48"/>
      <c r="C13" s="49"/>
      <c r="D13" s="49"/>
      <c r="E13" s="49"/>
      <c r="F13" s="49"/>
      <c r="G13" s="48"/>
      <c r="H13" s="49"/>
      <c r="I13" s="57"/>
      <c r="J13" s="58"/>
      <c r="K13" s="57"/>
      <c r="L13" s="58"/>
    </row>
    <row r="14" spans="1:14" ht="27" customHeight="1" x14ac:dyDescent="0.25">
      <c r="A14" s="46">
        <v>8</v>
      </c>
      <c r="B14" s="48"/>
      <c r="C14" s="49"/>
      <c r="D14" s="49"/>
      <c r="E14" s="49"/>
      <c r="F14" s="49"/>
      <c r="G14" s="48"/>
      <c r="H14" s="49"/>
      <c r="I14" s="57"/>
      <c r="J14" s="58"/>
      <c r="K14" s="57"/>
      <c r="L14" s="58"/>
    </row>
    <row r="15" spans="1:14" ht="27" customHeight="1" x14ac:dyDescent="0.25">
      <c r="A15" s="46">
        <v>9</v>
      </c>
      <c r="B15" s="48"/>
      <c r="C15" s="49"/>
      <c r="D15" s="49"/>
      <c r="E15" s="49"/>
      <c r="F15" s="49"/>
      <c r="G15" s="48"/>
      <c r="H15" s="49"/>
      <c r="I15" s="57"/>
      <c r="J15" s="58"/>
      <c r="K15" s="57"/>
      <c r="L15" s="58"/>
    </row>
    <row r="16" spans="1:14" ht="27" customHeight="1" x14ac:dyDescent="0.25">
      <c r="A16" s="46">
        <v>10</v>
      </c>
      <c r="B16" s="48"/>
      <c r="C16" s="49"/>
      <c r="D16" s="49"/>
      <c r="E16" s="49"/>
      <c r="F16" s="49"/>
      <c r="G16" s="48"/>
      <c r="H16" s="49"/>
      <c r="I16" s="57"/>
      <c r="J16" s="58"/>
      <c r="K16" s="57"/>
      <c r="L16" s="58"/>
    </row>
    <row r="17" spans="1:12" ht="27" customHeight="1" x14ac:dyDescent="0.25">
      <c r="A17" s="46">
        <v>11</v>
      </c>
      <c r="B17" s="48"/>
      <c r="C17" s="49"/>
      <c r="D17" s="49"/>
      <c r="E17" s="49"/>
      <c r="F17" s="49"/>
      <c r="G17" s="48"/>
      <c r="H17" s="49"/>
      <c r="I17" s="57"/>
      <c r="J17" s="58"/>
      <c r="K17" s="57"/>
      <c r="L17" s="58"/>
    </row>
    <row r="18" spans="1:12" ht="27" customHeight="1" x14ac:dyDescent="0.25">
      <c r="A18" s="46">
        <v>12</v>
      </c>
      <c r="B18" s="48"/>
      <c r="C18" s="49"/>
      <c r="D18" s="49"/>
      <c r="E18" s="49"/>
      <c r="F18" s="49"/>
      <c r="G18" s="48"/>
      <c r="H18" s="49"/>
      <c r="I18" s="57"/>
      <c r="J18" s="58"/>
      <c r="K18" s="57"/>
      <c r="L18" s="58"/>
    </row>
    <row r="19" spans="1:12" ht="27" customHeight="1" x14ac:dyDescent="0.25">
      <c r="A19" s="46">
        <v>13</v>
      </c>
      <c r="B19" s="48"/>
      <c r="C19" s="49"/>
      <c r="D19" s="49"/>
      <c r="E19" s="49"/>
      <c r="F19" s="49"/>
      <c r="G19" s="48"/>
      <c r="H19" s="49"/>
      <c r="I19" s="57"/>
      <c r="J19" s="58"/>
      <c r="K19" s="57"/>
      <c r="L19" s="58"/>
    </row>
    <row r="20" spans="1:12" ht="27" customHeight="1" x14ac:dyDescent="0.25">
      <c r="A20" s="46">
        <v>14</v>
      </c>
      <c r="B20" s="48"/>
      <c r="C20" s="49"/>
      <c r="D20" s="49"/>
      <c r="E20" s="49"/>
      <c r="F20" s="49"/>
      <c r="G20" s="48"/>
      <c r="H20" s="49"/>
      <c r="I20" s="57"/>
      <c r="J20" s="58"/>
      <c r="K20" s="57"/>
      <c r="L20" s="58"/>
    </row>
    <row r="21" spans="1:12" ht="27" customHeight="1" x14ac:dyDescent="0.25">
      <c r="A21" s="46">
        <v>15</v>
      </c>
      <c r="B21" s="48"/>
      <c r="C21" s="49"/>
      <c r="D21" s="49"/>
      <c r="E21" s="49"/>
      <c r="F21" s="49"/>
      <c r="G21" s="48"/>
      <c r="H21" s="49"/>
      <c r="I21" s="57"/>
      <c r="J21" s="58"/>
      <c r="K21" s="57"/>
      <c r="L21" s="58"/>
    </row>
    <row r="22" spans="1:12" ht="27" customHeight="1" x14ac:dyDescent="0.25">
      <c r="A22" s="46">
        <v>16</v>
      </c>
      <c r="B22" s="48"/>
      <c r="C22" s="49"/>
      <c r="D22" s="49"/>
      <c r="E22" s="49"/>
      <c r="F22" s="49"/>
      <c r="G22" s="48"/>
      <c r="H22" s="49"/>
      <c r="I22" s="57"/>
      <c r="J22" s="58"/>
      <c r="K22" s="57"/>
      <c r="L22" s="58"/>
    </row>
    <row r="23" spans="1:12" ht="27" customHeight="1" x14ac:dyDescent="0.25">
      <c r="A23" s="46">
        <v>17</v>
      </c>
      <c r="B23" s="48"/>
      <c r="C23" s="49"/>
      <c r="D23" s="49"/>
      <c r="E23" s="49"/>
      <c r="F23" s="49"/>
      <c r="G23" s="48"/>
      <c r="H23" s="49"/>
      <c r="I23" s="57"/>
      <c r="J23" s="58"/>
      <c r="K23" s="57"/>
      <c r="L23" s="58"/>
    </row>
    <row r="24" spans="1:12" ht="27" customHeight="1" x14ac:dyDescent="0.25">
      <c r="A24" s="46">
        <v>18</v>
      </c>
      <c r="B24" s="48"/>
      <c r="C24" s="49"/>
      <c r="D24" s="49"/>
      <c r="E24" s="49"/>
      <c r="F24" s="49"/>
      <c r="G24" s="48"/>
      <c r="H24" s="49"/>
      <c r="I24" s="57"/>
      <c r="J24" s="58"/>
      <c r="K24" s="57"/>
      <c r="L24" s="58"/>
    </row>
    <row r="25" spans="1:12" ht="27" customHeight="1" x14ac:dyDescent="0.25">
      <c r="A25" s="46">
        <v>19</v>
      </c>
      <c r="B25" s="48"/>
      <c r="C25" s="49"/>
      <c r="D25" s="49"/>
      <c r="E25" s="49"/>
      <c r="F25" s="49"/>
      <c r="G25" s="48"/>
      <c r="H25" s="49"/>
      <c r="I25" s="57"/>
      <c r="J25" s="58"/>
      <c r="K25" s="57"/>
      <c r="L25" s="58"/>
    </row>
    <row r="26" spans="1:12" ht="27" customHeight="1" x14ac:dyDescent="0.25">
      <c r="A26" s="46">
        <v>20</v>
      </c>
      <c r="B26" s="48"/>
      <c r="C26" s="49"/>
      <c r="D26" s="49"/>
      <c r="E26" s="49"/>
      <c r="F26" s="49"/>
      <c r="G26" s="48"/>
      <c r="H26" s="49"/>
      <c r="I26" s="57"/>
      <c r="J26" s="58"/>
      <c r="K26" s="57"/>
      <c r="L26" s="58"/>
    </row>
    <row r="27" spans="1:12" ht="27" customHeight="1" x14ac:dyDescent="0.25">
      <c r="A27" s="46">
        <v>21</v>
      </c>
      <c r="B27" s="48"/>
      <c r="C27" s="49"/>
      <c r="D27" s="49"/>
      <c r="E27" s="49"/>
      <c r="F27" s="49"/>
      <c r="G27" s="48"/>
      <c r="H27" s="49"/>
      <c r="I27" s="57"/>
      <c r="J27" s="58"/>
      <c r="K27" s="57"/>
      <c r="L27" s="58"/>
    </row>
    <row r="28" spans="1:12" ht="27" customHeight="1" x14ac:dyDescent="0.25">
      <c r="A28" s="46">
        <v>22</v>
      </c>
      <c r="B28" s="48"/>
      <c r="C28" s="49"/>
      <c r="D28" s="49"/>
      <c r="E28" s="49"/>
      <c r="F28" s="49"/>
      <c r="G28" s="48"/>
      <c r="H28" s="49"/>
      <c r="I28" s="57"/>
      <c r="J28" s="58"/>
      <c r="K28" s="57"/>
      <c r="L28" s="58"/>
    </row>
    <row r="29" spans="1:12" ht="27" customHeight="1" x14ac:dyDescent="0.25">
      <c r="A29" s="46">
        <v>23</v>
      </c>
      <c r="B29" s="48"/>
      <c r="C29" s="49"/>
      <c r="D29" s="49"/>
      <c r="E29" s="49"/>
      <c r="F29" s="49"/>
      <c r="G29" s="48"/>
      <c r="H29" s="49"/>
      <c r="I29" s="57"/>
      <c r="J29" s="58"/>
      <c r="K29" s="57"/>
      <c r="L29" s="58"/>
    </row>
    <row r="30" spans="1:12" ht="27" customHeight="1" x14ac:dyDescent="0.25">
      <c r="A30" s="46">
        <v>24</v>
      </c>
      <c r="B30" s="48"/>
      <c r="C30" s="49"/>
      <c r="D30" s="49"/>
      <c r="E30" s="49"/>
      <c r="F30" s="49"/>
      <c r="G30" s="48"/>
      <c r="H30" s="49"/>
      <c r="I30" s="57"/>
      <c r="J30" s="58"/>
      <c r="K30" s="57"/>
      <c r="L30" s="58"/>
    </row>
    <row r="31" spans="1:12" ht="27" customHeight="1" x14ac:dyDescent="0.25">
      <c r="A31" s="46">
        <v>25</v>
      </c>
      <c r="B31" s="48"/>
      <c r="C31" s="49"/>
      <c r="D31" s="49"/>
      <c r="E31" s="49"/>
      <c r="F31" s="49"/>
      <c r="G31" s="49"/>
      <c r="H31" s="49"/>
      <c r="I31" s="57"/>
      <c r="J31" s="58"/>
      <c r="K31" s="57"/>
      <c r="L31" s="58"/>
    </row>
    <row r="32" spans="1:12" ht="27" customHeight="1" x14ac:dyDescent="0.25">
      <c r="A32" s="46">
        <v>26</v>
      </c>
      <c r="B32" s="48"/>
      <c r="C32" s="49"/>
      <c r="D32" s="49"/>
      <c r="E32" s="49"/>
      <c r="F32" s="49"/>
      <c r="G32" s="49"/>
      <c r="H32" s="49"/>
      <c r="I32" s="57"/>
      <c r="J32" s="58"/>
      <c r="K32" s="57"/>
      <c r="L32" s="58"/>
    </row>
    <row r="33" spans="1:12" ht="27" customHeight="1" x14ac:dyDescent="0.25">
      <c r="A33" s="46">
        <v>27</v>
      </c>
      <c r="B33" s="48"/>
      <c r="C33" s="49"/>
      <c r="D33" s="49"/>
      <c r="E33" s="49"/>
      <c r="F33" s="49"/>
      <c r="G33" s="49"/>
      <c r="H33" s="49"/>
      <c r="I33" s="57"/>
      <c r="J33" s="58"/>
      <c r="K33" s="57"/>
      <c r="L33" s="58"/>
    </row>
    <row r="34" spans="1:12" ht="27" customHeight="1" x14ac:dyDescent="0.25">
      <c r="A34" s="46">
        <v>28</v>
      </c>
      <c r="B34" s="48"/>
      <c r="C34" s="49"/>
      <c r="D34" s="49"/>
      <c r="E34" s="49"/>
      <c r="F34" s="49"/>
      <c r="G34" s="49"/>
      <c r="H34" s="49"/>
      <c r="I34" s="57"/>
      <c r="J34" s="58"/>
      <c r="K34" s="57"/>
      <c r="L34" s="58"/>
    </row>
    <row r="35" spans="1:12" ht="27" customHeight="1" x14ac:dyDescent="0.25">
      <c r="A35" s="46">
        <v>29</v>
      </c>
      <c r="B35" s="48"/>
      <c r="C35" s="49"/>
      <c r="D35" s="49"/>
      <c r="E35" s="49"/>
      <c r="F35" s="49"/>
      <c r="G35" s="49"/>
      <c r="H35" s="49"/>
      <c r="I35" s="57"/>
      <c r="J35" s="58"/>
      <c r="K35" s="57"/>
      <c r="L35" s="58"/>
    </row>
    <row r="36" spans="1:12" ht="27" customHeight="1" x14ac:dyDescent="0.25">
      <c r="A36" s="46">
        <v>30</v>
      </c>
      <c r="B36" s="49"/>
      <c r="C36" s="49"/>
      <c r="D36" s="49"/>
      <c r="E36" s="49"/>
      <c r="F36" s="49"/>
      <c r="G36" s="49"/>
      <c r="H36" s="49"/>
      <c r="I36" s="57"/>
      <c r="J36" s="58"/>
      <c r="K36" s="57"/>
      <c r="L36" s="58"/>
    </row>
    <row r="37" spans="1:12" ht="27" customHeight="1" x14ac:dyDescent="0.25">
      <c r="A37" s="46">
        <v>31</v>
      </c>
      <c r="B37" s="49"/>
      <c r="C37" s="49"/>
      <c r="D37" s="49"/>
      <c r="E37" s="49"/>
      <c r="F37" s="49"/>
      <c r="G37" s="49"/>
      <c r="H37" s="49"/>
      <c r="I37" s="57"/>
      <c r="J37" s="58"/>
      <c r="K37" s="57"/>
      <c r="L37" s="58"/>
    </row>
    <row r="38" spans="1:12" ht="27" customHeight="1" x14ac:dyDescent="0.25">
      <c r="A38" s="46">
        <v>32</v>
      </c>
      <c r="B38" s="49"/>
      <c r="C38" s="49"/>
      <c r="D38" s="49"/>
      <c r="E38" s="49"/>
      <c r="F38" s="49"/>
      <c r="G38" s="49"/>
      <c r="H38" s="49"/>
      <c r="I38" s="57"/>
      <c r="J38" s="58"/>
      <c r="K38" s="57"/>
      <c r="L38" s="58"/>
    </row>
    <row r="39" spans="1:12" ht="27" customHeight="1" x14ac:dyDescent="0.25">
      <c r="A39" s="46">
        <v>33</v>
      </c>
      <c r="B39" s="49"/>
      <c r="C39" s="49"/>
      <c r="D39" s="49"/>
      <c r="E39" s="49"/>
      <c r="F39" s="49"/>
      <c r="G39" s="49"/>
      <c r="H39" s="49"/>
      <c r="I39" s="57"/>
      <c r="J39" s="58"/>
      <c r="K39" s="57"/>
      <c r="L39" s="58"/>
    </row>
    <row r="40" spans="1:12" ht="27" customHeight="1" x14ac:dyDescent="0.25">
      <c r="A40" s="46">
        <v>34</v>
      </c>
      <c r="B40" s="49"/>
      <c r="C40" s="49"/>
      <c r="D40" s="49"/>
      <c r="E40" s="49"/>
      <c r="F40" s="49"/>
      <c r="G40" s="49"/>
      <c r="H40" s="49"/>
      <c r="I40" s="57"/>
      <c r="J40" s="58"/>
      <c r="K40" s="57"/>
      <c r="L40" s="58"/>
    </row>
    <row r="41" spans="1:12" ht="27" customHeight="1" x14ac:dyDescent="0.25">
      <c r="A41" s="46">
        <v>35</v>
      </c>
      <c r="B41" s="49"/>
      <c r="C41" s="49"/>
      <c r="D41" s="49"/>
      <c r="E41" s="49"/>
      <c r="F41" s="49"/>
      <c r="G41" s="49"/>
      <c r="H41" s="49"/>
      <c r="I41" s="57"/>
      <c r="J41" s="58"/>
      <c r="K41" s="57"/>
      <c r="L41" s="58"/>
    </row>
    <row r="42" spans="1:12" ht="27" customHeight="1" x14ac:dyDescent="0.25">
      <c r="A42" s="46">
        <v>36</v>
      </c>
      <c r="B42" s="49"/>
      <c r="C42" s="49"/>
      <c r="D42" s="49"/>
      <c r="E42" s="49"/>
      <c r="F42" s="49"/>
      <c r="G42" s="49"/>
      <c r="H42" s="49"/>
      <c r="I42" s="57"/>
      <c r="J42" s="58"/>
      <c r="K42" s="57"/>
      <c r="L42" s="58"/>
    </row>
    <row r="43" spans="1:12" ht="27" customHeight="1" x14ac:dyDescent="0.25">
      <c r="A43" s="46">
        <v>37</v>
      </c>
      <c r="B43" s="49"/>
      <c r="C43" s="49"/>
      <c r="D43" s="53"/>
      <c r="E43" s="49"/>
      <c r="F43" s="49"/>
      <c r="G43" s="49"/>
      <c r="H43" s="49"/>
      <c r="I43" s="57"/>
      <c r="J43" s="58"/>
      <c r="K43" s="57"/>
      <c r="L43" s="58"/>
    </row>
    <row r="44" spans="1:12" ht="27" customHeight="1" x14ac:dyDescent="0.25">
      <c r="A44" s="46">
        <v>38</v>
      </c>
      <c r="B44" s="49"/>
      <c r="C44" s="49"/>
      <c r="D44" s="53"/>
      <c r="E44" s="49"/>
      <c r="F44" s="49"/>
      <c r="G44" s="53"/>
      <c r="H44" s="53"/>
      <c r="I44" s="57"/>
      <c r="J44" s="58"/>
      <c r="K44" s="57"/>
      <c r="L44" s="58"/>
    </row>
    <row r="45" spans="1:12" ht="27" customHeight="1" x14ac:dyDescent="0.25">
      <c r="A45" s="46">
        <v>39</v>
      </c>
      <c r="B45" s="49"/>
      <c r="C45" s="49"/>
      <c r="D45" s="49"/>
      <c r="E45" s="49"/>
      <c r="F45" s="49"/>
      <c r="G45" s="49"/>
      <c r="H45" s="49"/>
      <c r="I45" s="57"/>
      <c r="J45" s="58"/>
      <c r="K45" s="57"/>
      <c r="L45" s="58"/>
    </row>
    <row r="46" spans="1:12" ht="27" customHeight="1" x14ac:dyDescent="0.25">
      <c r="A46" s="46">
        <v>40</v>
      </c>
      <c r="B46" s="49"/>
      <c r="C46" s="49"/>
      <c r="D46" s="49"/>
      <c r="E46" s="49"/>
      <c r="F46" s="49"/>
      <c r="G46" s="49"/>
      <c r="H46" s="49"/>
      <c r="I46" s="57"/>
      <c r="J46" s="58"/>
      <c r="K46" s="57"/>
      <c r="L46" s="58"/>
    </row>
    <row r="47" spans="1:12" ht="27" customHeight="1" x14ac:dyDescent="0.25">
      <c r="A47" s="46">
        <v>41</v>
      </c>
      <c r="B47" s="49"/>
      <c r="C47" s="49"/>
      <c r="D47" s="49"/>
      <c r="E47" s="49"/>
      <c r="F47" s="39"/>
      <c r="G47" s="49"/>
      <c r="H47" s="49"/>
      <c r="I47" s="57"/>
      <c r="J47" s="58"/>
      <c r="K47" s="57"/>
      <c r="L47" s="58"/>
    </row>
    <row r="48" spans="1:12" ht="27" customHeight="1" x14ac:dyDescent="0.25">
      <c r="A48" s="46">
        <v>42</v>
      </c>
      <c r="B48" s="49"/>
      <c r="C48" s="49"/>
      <c r="D48" s="49"/>
      <c r="E48" s="49"/>
      <c r="F48" s="49"/>
      <c r="G48" s="49"/>
      <c r="H48" s="49"/>
      <c r="I48" s="57"/>
      <c r="J48" s="58"/>
      <c r="K48" s="57"/>
      <c r="L48" s="58"/>
    </row>
    <row r="49" spans="1:12" ht="27" customHeight="1" x14ac:dyDescent="0.25">
      <c r="A49" s="46">
        <v>43</v>
      </c>
      <c r="B49" s="49"/>
      <c r="C49" s="49"/>
      <c r="D49" s="49"/>
      <c r="E49" s="49"/>
      <c r="F49" s="49"/>
      <c r="G49" s="49"/>
      <c r="H49" s="49"/>
      <c r="I49" s="57"/>
      <c r="J49" s="58"/>
      <c r="K49" s="57"/>
      <c r="L49" s="58"/>
    </row>
    <row r="50" spans="1:12" ht="27" customHeight="1" x14ac:dyDescent="0.25">
      <c r="A50" s="46">
        <v>44</v>
      </c>
      <c r="B50" s="49"/>
      <c r="C50" s="49"/>
      <c r="D50" s="49"/>
      <c r="E50" s="49"/>
      <c r="F50" s="49"/>
      <c r="G50" s="49"/>
      <c r="H50" s="49"/>
      <c r="I50" s="57"/>
      <c r="J50" s="58"/>
      <c r="K50" s="57"/>
      <c r="L50" s="58"/>
    </row>
    <row r="51" spans="1:12" ht="27" customHeight="1" x14ac:dyDescent="0.25">
      <c r="A51" s="46">
        <v>45</v>
      </c>
      <c r="B51" s="49"/>
      <c r="C51" s="49"/>
      <c r="D51" s="49"/>
      <c r="E51" s="49"/>
      <c r="F51" s="49"/>
      <c r="G51" s="49"/>
      <c r="H51" s="49"/>
      <c r="I51" s="57"/>
      <c r="J51" s="58"/>
      <c r="K51" s="57"/>
      <c r="L51" s="58"/>
    </row>
    <row r="52" spans="1:12" ht="27" customHeight="1" x14ac:dyDescent="0.25">
      <c r="A52" s="46">
        <v>46</v>
      </c>
      <c r="B52" s="49"/>
      <c r="C52" s="49"/>
      <c r="D52" s="49"/>
      <c r="E52" s="49"/>
      <c r="F52" s="49"/>
      <c r="G52" s="49"/>
      <c r="H52" s="49"/>
      <c r="I52" s="57"/>
      <c r="J52" s="58"/>
      <c r="K52" s="57"/>
      <c r="L52" s="58"/>
    </row>
    <row r="53" spans="1:12" ht="27" customHeight="1" x14ac:dyDescent="0.25">
      <c r="A53" s="46">
        <v>47</v>
      </c>
      <c r="B53" s="49"/>
      <c r="C53" s="49"/>
      <c r="D53" s="49"/>
      <c r="E53" s="49"/>
      <c r="F53" s="49"/>
      <c r="G53" s="49"/>
      <c r="H53" s="49"/>
      <c r="I53" s="57"/>
      <c r="J53" s="58"/>
      <c r="K53" s="57"/>
      <c r="L53" s="58"/>
    </row>
    <row r="54" spans="1:12" ht="27" customHeight="1" x14ac:dyDescent="0.25">
      <c r="A54" s="46">
        <v>48</v>
      </c>
      <c r="B54" s="49"/>
      <c r="C54" s="49"/>
      <c r="D54" s="49"/>
      <c r="E54" s="49"/>
      <c r="F54" s="49"/>
      <c r="G54" s="49"/>
      <c r="H54" s="49"/>
      <c r="I54" s="57"/>
      <c r="J54" s="58"/>
      <c r="K54" s="57"/>
      <c r="L54" s="58"/>
    </row>
    <row r="55" spans="1:12" ht="27" customHeight="1" x14ac:dyDescent="0.25">
      <c r="A55" s="46">
        <v>49</v>
      </c>
      <c r="B55" s="49"/>
      <c r="C55" s="49"/>
      <c r="D55" s="49"/>
      <c r="E55" s="49"/>
      <c r="F55" s="49"/>
      <c r="G55" s="49"/>
      <c r="H55" s="49"/>
      <c r="I55" s="57"/>
      <c r="J55" s="58"/>
      <c r="K55" s="57"/>
      <c r="L55" s="58"/>
    </row>
    <row r="56" spans="1:12" ht="27" customHeight="1" x14ac:dyDescent="0.25">
      <c r="A56" s="46">
        <v>50</v>
      </c>
      <c r="B56" s="49"/>
      <c r="C56" s="49"/>
      <c r="D56" s="49"/>
      <c r="E56" s="49"/>
      <c r="F56" s="49"/>
      <c r="G56" s="49"/>
      <c r="H56" s="49"/>
      <c r="I56" s="57"/>
      <c r="J56" s="58"/>
      <c r="K56" s="57"/>
      <c r="L56" s="58"/>
    </row>
    <row r="57" spans="1:12" ht="27" customHeight="1" x14ac:dyDescent="0.25">
      <c r="A57" s="46">
        <v>51</v>
      </c>
      <c r="B57" s="49"/>
      <c r="C57" s="49"/>
      <c r="D57" s="49"/>
      <c r="E57" s="49"/>
      <c r="F57" s="49"/>
      <c r="G57" s="49"/>
      <c r="H57" s="49"/>
      <c r="I57" s="57"/>
      <c r="J57" s="58"/>
      <c r="K57" s="57"/>
      <c r="L57" s="58"/>
    </row>
    <row r="58" spans="1:12" ht="27" customHeight="1" x14ac:dyDescent="0.25">
      <c r="A58" s="46">
        <v>52</v>
      </c>
      <c r="B58" s="49"/>
      <c r="C58" s="49"/>
      <c r="D58" s="49"/>
      <c r="E58" s="49"/>
      <c r="F58" s="49"/>
      <c r="G58" s="49"/>
      <c r="H58" s="49"/>
      <c r="I58" s="57"/>
      <c r="J58" s="58"/>
      <c r="K58" s="57"/>
      <c r="L58" s="58"/>
    </row>
    <row r="59" spans="1:12" ht="27" customHeight="1" x14ac:dyDescent="0.25">
      <c r="A59" s="46">
        <v>53</v>
      </c>
      <c r="B59" s="49"/>
      <c r="C59" s="49"/>
      <c r="D59" s="49"/>
      <c r="E59" s="49"/>
      <c r="F59" s="49"/>
      <c r="G59" s="49"/>
      <c r="H59" s="49"/>
      <c r="I59" s="57"/>
      <c r="J59" s="58"/>
      <c r="K59" s="57"/>
      <c r="L59" s="58"/>
    </row>
    <row r="60" spans="1:12" ht="27" customHeight="1" x14ac:dyDescent="0.25">
      <c r="A60" s="46">
        <v>54</v>
      </c>
      <c r="B60" s="49"/>
      <c r="C60" s="49"/>
      <c r="D60" s="49"/>
      <c r="E60" s="49"/>
      <c r="F60" s="49"/>
      <c r="G60" s="49"/>
      <c r="H60" s="49"/>
      <c r="I60" s="57"/>
      <c r="J60" s="58"/>
      <c r="K60" s="57"/>
      <c r="L60" s="58"/>
    </row>
    <row r="61" spans="1:12" ht="27" customHeight="1" x14ac:dyDescent="0.25">
      <c r="A61" s="46">
        <v>55</v>
      </c>
      <c r="B61" s="49"/>
      <c r="C61" s="49"/>
      <c r="D61" s="49"/>
      <c r="E61" s="49"/>
      <c r="F61" s="49"/>
      <c r="G61" s="49"/>
      <c r="H61" s="49"/>
      <c r="I61" s="57"/>
      <c r="J61" s="58"/>
      <c r="K61" s="57"/>
      <c r="L61" s="58"/>
    </row>
    <row r="62" spans="1:12" ht="27" customHeight="1" x14ac:dyDescent="0.25">
      <c r="A62" s="46">
        <v>56</v>
      </c>
      <c r="B62" s="49"/>
      <c r="C62" s="49"/>
      <c r="D62" s="49"/>
      <c r="E62" s="49"/>
      <c r="F62" s="49"/>
      <c r="G62" s="49"/>
      <c r="H62" s="49"/>
      <c r="I62" s="57"/>
      <c r="J62" s="58"/>
      <c r="K62" s="57"/>
      <c r="L62" s="58"/>
    </row>
    <row r="63" spans="1:12" ht="27" customHeight="1" x14ac:dyDescent="0.25">
      <c r="A63" s="46">
        <v>57</v>
      </c>
      <c r="B63" s="49"/>
      <c r="C63" s="49"/>
      <c r="D63" s="49"/>
      <c r="E63" s="49"/>
      <c r="F63" s="49"/>
      <c r="G63" s="49"/>
      <c r="H63" s="49"/>
      <c r="I63" s="57"/>
      <c r="J63" s="58"/>
      <c r="K63" s="57"/>
      <c r="L63" s="58"/>
    </row>
    <row r="64" spans="1:12" ht="27" customHeight="1" x14ac:dyDescent="0.25">
      <c r="A64" s="46">
        <v>58</v>
      </c>
      <c r="B64" s="49"/>
      <c r="C64" s="49"/>
      <c r="D64" s="49"/>
      <c r="E64" s="49"/>
      <c r="F64" s="49"/>
      <c r="G64" s="49"/>
      <c r="H64" s="49"/>
      <c r="I64" s="57"/>
      <c r="J64" s="58"/>
      <c r="K64" s="57"/>
      <c r="L64" s="58"/>
    </row>
    <row r="65" spans="1:12" ht="27" customHeight="1" x14ac:dyDescent="0.25">
      <c r="A65" s="46">
        <v>59</v>
      </c>
      <c r="B65" s="49"/>
      <c r="C65" s="49"/>
      <c r="D65" s="49"/>
      <c r="E65" s="49"/>
      <c r="F65" s="49"/>
      <c r="G65" s="49"/>
      <c r="H65" s="49"/>
      <c r="I65" s="57"/>
      <c r="J65" s="58"/>
      <c r="K65" s="57"/>
      <c r="L65" s="58"/>
    </row>
    <row r="66" spans="1:12" ht="27" customHeight="1" x14ac:dyDescent="0.25">
      <c r="A66" s="46">
        <v>60</v>
      </c>
      <c r="B66" s="49"/>
      <c r="C66" s="49"/>
      <c r="D66" s="49"/>
      <c r="E66" s="49"/>
      <c r="F66" s="49"/>
      <c r="G66" s="49"/>
      <c r="H66" s="49"/>
      <c r="I66" s="57"/>
      <c r="J66" s="58"/>
      <c r="K66" s="57"/>
      <c r="L66" s="58"/>
    </row>
    <row r="67" spans="1:12" ht="27" customHeight="1" x14ac:dyDescent="0.25">
      <c r="A67" s="46">
        <v>61</v>
      </c>
      <c r="B67" s="49"/>
      <c r="C67" s="49"/>
      <c r="D67" s="49"/>
      <c r="E67" s="49"/>
      <c r="F67" s="49"/>
      <c r="G67" s="49"/>
      <c r="H67" s="49"/>
      <c r="I67" s="57"/>
      <c r="J67" s="58"/>
      <c r="K67" s="57"/>
      <c r="L67" s="58"/>
    </row>
    <row r="68" spans="1:12" ht="27" customHeight="1" x14ac:dyDescent="0.25">
      <c r="A68" s="46">
        <v>62</v>
      </c>
      <c r="B68" s="49"/>
      <c r="C68" s="49"/>
      <c r="D68" s="53"/>
      <c r="E68" s="49"/>
      <c r="F68" s="49"/>
      <c r="G68" s="49"/>
      <c r="H68" s="49"/>
      <c r="I68" s="57"/>
      <c r="J68" s="58"/>
      <c r="K68" s="57"/>
      <c r="L68" s="58"/>
    </row>
    <row r="69" spans="1:12" ht="27" customHeight="1" x14ac:dyDescent="0.25">
      <c r="A69" s="46">
        <v>63</v>
      </c>
      <c r="B69" s="49"/>
      <c r="C69" s="49"/>
      <c r="D69" s="49"/>
      <c r="E69" s="49"/>
      <c r="F69" s="49"/>
      <c r="G69" s="49"/>
      <c r="H69" s="49"/>
      <c r="I69" s="57"/>
      <c r="J69" s="58"/>
      <c r="K69" s="57"/>
      <c r="L69" s="58"/>
    </row>
    <row r="70" spans="1:12" ht="27" customHeight="1" x14ac:dyDescent="0.25">
      <c r="A70" s="46">
        <v>64</v>
      </c>
      <c r="B70" s="49"/>
      <c r="C70" s="49"/>
      <c r="D70" s="49"/>
      <c r="E70" s="49"/>
      <c r="F70" s="49"/>
      <c r="G70" s="49"/>
      <c r="H70" s="49"/>
      <c r="I70" s="57"/>
      <c r="J70" s="58"/>
      <c r="K70" s="57"/>
      <c r="L70" s="58"/>
    </row>
    <row r="71" spans="1:12" ht="27" customHeight="1" x14ac:dyDescent="0.25">
      <c r="A71" s="46">
        <v>65</v>
      </c>
      <c r="B71" s="49"/>
      <c r="C71" s="49"/>
      <c r="D71" s="49"/>
      <c r="E71" s="49"/>
      <c r="F71" s="49"/>
      <c r="G71" s="49"/>
      <c r="H71" s="49"/>
      <c r="I71" s="57"/>
      <c r="J71" s="58"/>
      <c r="K71" s="57"/>
      <c r="L71" s="58"/>
    </row>
    <row r="72" spans="1:12" ht="27" customHeight="1" x14ac:dyDescent="0.25">
      <c r="A72" s="46">
        <v>66</v>
      </c>
      <c r="B72" s="49"/>
      <c r="C72" s="49"/>
      <c r="D72" s="49"/>
      <c r="E72" s="49"/>
      <c r="F72" s="49"/>
      <c r="G72" s="49"/>
      <c r="H72" s="49"/>
      <c r="I72" s="57"/>
      <c r="J72" s="58"/>
      <c r="K72" s="57"/>
      <c r="L72" s="58"/>
    </row>
    <row r="73" spans="1:12" ht="27" customHeight="1" x14ac:dyDescent="0.25">
      <c r="A73" s="46">
        <v>67</v>
      </c>
      <c r="B73" s="49"/>
      <c r="C73" s="49"/>
      <c r="D73" s="49"/>
      <c r="E73" s="49"/>
      <c r="F73" s="49"/>
      <c r="G73" s="53"/>
      <c r="H73" s="53"/>
      <c r="I73" s="57"/>
      <c r="J73" s="58"/>
      <c r="K73" s="57"/>
      <c r="L73" s="58"/>
    </row>
    <row r="74" spans="1:12" ht="27" customHeight="1" x14ac:dyDescent="0.25">
      <c r="A74" s="46">
        <v>68</v>
      </c>
      <c r="B74" s="49"/>
      <c r="C74" s="49"/>
      <c r="D74" s="49"/>
      <c r="E74" s="49"/>
      <c r="F74" s="49"/>
      <c r="G74" s="49"/>
      <c r="H74" s="49"/>
      <c r="I74" s="57"/>
      <c r="J74" s="58"/>
      <c r="K74" s="57"/>
      <c r="L74" s="58"/>
    </row>
    <row r="75" spans="1:12" ht="27" customHeight="1" x14ac:dyDescent="0.25">
      <c r="A75" s="46">
        <v>69</v>
      </c>
      <c r="B75" s="49"/>
      <c r="C75" s="49"/>
      <c r="D75" s="49"/>
      <c r="E75" s="49"/>
      <c r="F75" s="49"/>
      <c r="G75" s="49"/>
      <c r="H75" s="49"/>
      <c r="I75" s="57"/>
      <c r="J75" s="58"/>
      <c r="K75" s="57"/>
      <c r="L75" s="58"/>
    </row>
    <row r="76" spans="1:12" ht="27" customHeight="1" x14ac:dyDescent="0.25">
      <c r="A76" s="46">
        <v>70</v>
      </c>
      <c r="B76" s="49"/>
      <c r="C76" s="49"/>
      <c r="D76" s="49"/>
      <c r="E76" s="49"/>
      <c r="F76" s="49"/>
      <c r="G76" s="49"/>
      <c r="H76" s="49"/>
      <c r="I76" s="57"/>
      <c r="J76" s="58"/>
      <c r="K76" s="57"/>
      <c r="L76" s="58"/>
    </row>
    <row r="77" spans="1:12" ht="27" customHeight="1" x14ac:dyDescent="0.25">
      <c r="A77" s="46">
        <v>71</v>
      </c>
      <c r="B77" s="49"/>
      <c r="C77" s="49"/>
      <c r="D77" s="49"/>
      <c r="E77" s="49"/>
      <c r="F77" s="49"/>
      <c r="G77" s="49"/>
      <c r="H77" s="49"/>
      <c r="I77" s="57"/>
      <c r="J77" s="58"/>
      <c r="K77" s="57"/>
      <c r="L77" s="58"/>
    </row>
    <row r="78" spans="1:12" ht="27" customHeight="1" x14ac:dyDescent="0.25">
      <c r="A78" s="46">
        <v>72</v>
      </c>
      <c r="B78" s="49"/>
      <c r="C78" s="49"/>
      <c r="D78" s="49"/>
      <c r="E78" s="49"/>
      <c r="F78" s="49"/>
      <c r="I78" s="57"/>
      <c r="J78" s="58"/>
      <c r="K78" s="57"/>
      <c r="L78" s="58"/>
    </row>
    <row r="79" spans="1:12" ht="27" customHeight="1" x14ac:dyDescent="0.25">
      <c r="A79" s="46">
        <v>73</v>
      </c>
      <c r="B79" s="49"/>
      <c r="C79" s="49"/>
      <c r="D79" s="49"/>
      <c r="E79" s="49"/>
      <c r="F79" s="49"/>
      <c r="G79" s="49"/>
      <c r="H79" s="49"/>
      <c r="I79" s="57"/>
      <c r="J79" s="58"/>
      <c r="K79" s="57"/>
      <c r="L79" s="58"/>
    </row>
    <row r="80" spans="1:12" ht="27" customHeight="1" x14ac:dyDescent="0.25">
      <c r="A80" s="46">
        <v>74</v>
      </c>
      <c r="B80" s="49"/>
      <c r="C80" s="49"/>
      <c r="D80" s="49"/>
      <c r="E80" s="49"/>
      <c r="F80" s="49"/>
      <c r="G80" s="53"/>
      <c r="H80" s="53"/>
      <c r="I80" s="57"/>
      <c r="J80" s="58"/>
      <c r="K80" s="57"/>
      <c r="L80" s="58"/>
    </row>
    <row r="81" spans="1:12" ht="27" customHeight="1" x14ac:dyDescent="0.25">
      <c r="A81" s="46">
        <v>75</v>
      </c>
      <c r="B81" s="49"/>
      <c r="C81" s="49"/>
      <c r="D81" s="49"/>
      <c r="E81" s="49"/>
      <c r="F81" s="49"/>
      <c r="G81" s="49"/>
      <c r="H81" s="49"/>
      <c r="I81" s="57"/>
      <c r="J81" s="58"/>
      <c r="K81" s="57"/>
      <c r="L81" s="58"/>
    </row>
    <row r="82" spans="1:12" ht="27" customHeight="1" x14ac:dyDescent="0.25">
      <c r="A82" s="46">
        <v>76</v>
      </c>
      <c r="B82" s="49"/>
      <c r="C82" s="49"/>
      <c r="D82" s="49"/>
      <c r="E82" s="49"/>
      <c r="F82" s="49"/>
      <c r="G82" s="49"/>
      <c r="H82" s="49"/>
      <c r="I82" s="57"/>
      <c r="J82" s="58"/>
      <c r="K82" s="57"/>
      <c r="L82" s="58"/>
    </row>
    <row r="83" spans="1:12" ht="27" customHeight="1" x14ac:dyDescent="0.25">
      <c r="A83" s="46">
        <v>77</v>
      </c>
      <c r="B83" s="49"/>
      <c r="C83" s="49"/>
      <c r="D83" s="49"/>
      <c r="E83" s="49"/>
      <c r="F83" s="49"/>
      <c r="G83" s="53"/>
      <c r="H83" s="53"/>
      <c r="I83" s="57"/>
      <c r="J83" s="58"/>
      <c r="K83" s="57"/>
      <c r="L83" s="58"/>
    </row>
    <row r="84" spans="1:12" ht="27" customHeight="1" x14ac:dyDescent="0.25">
      <c r="A84" s="46">
        <v>78</v>
      </c>
      <c r="B84" s="49"/>
      <c r="C84" s="49"/>
      <c r="D84" s="49"/>
      <c r="E84" s="49"/>
      <c r="F84" s="49"/>
      <c r="G84" s="49"/>
      <c r="H84" s="49"/>
      <c r="I84" s="57"/>
      <c r="J84" s="58"/>
      <c r="K84" s="57"/>
      <c r="L84" s="58"/>
    </row>
    <row r="85" spans="1:12" ht="27" customHeight="1" x14ac:dyDescent="0.25">
      <c r="A85" s="46">
        <v>79</v>
      </c>
      <c r="B85" s="49"/>
      <c r="C85" s="49"/>
      <c r="D85" s="49"/>
      <c r="E85" s="49"/>
      <c r="F85" s="49"/>
      <c r="G85" s="49"/>
      <c r="H85" s="49"/>
      <c r="I85" s="57"/>
      <c r="J85" s="58"/>
      <c r="K85" s="57"/>
      <c r="L85" s="58"/>
    </row>
    <row r="86" spans="1:12" ht="27" customHeight="1" x14ac:dyDescent="0.25">
      <c r="A86" s="46">
        <v>80</v>
      </c>
      <c r="B86" s="49"/>
      <c r="C86" s="49"/>
      <c r="D86" s="49"/>
      <c r="E86" s="49"/>
      <c r="F86" s="49"/>
      <c r="G86" s="53"/>
      <c r="H86" s="53"/>
      <c r="I86" s="57"/>
      <c r="J86" s="58"/>
      <c r="K86" s="57"/>
      <c r="L86" s="58"/>
    </row>
    <row r="87" spans="1:12" ht="27" customHeight="1" x14ac:dyDescent="0.25">
      <c r="A87" s="46">
        <v>81</v>
      </c>
      <c r="B87" s="49"/>
      <c r="C87" s="49"/>
      <c r="D87" s="49"/>
      <c r="E87" s="49"/>
      <c r="F87" s="49"/>
      <c r="G87" s="49"/>
      <c r="H87" s="49"/>
      <c r="I87" s="57"/>
      <c r="J87" s="58"/>
      <c r="K87" s="57"/>
      <c r="L87" s="58"/>
    </row>
    <row r="88" spans="1:12" ht="27" customHeight="1" x14ac:dyDescent="0.25">
      <c r="A88" s="46">
        <v>82</v>
      </c>
      <c r="B88" s="49"/>
      <c r="C88" s="49"/>
      <c r="D88" s="49"/>
      <c r="E88" s="49"/>
      <c r="F88" s="49"/>
      <c r="G88" s="49"/>
      <c r="H88" s="49"/>
      <c r="I88" s="57"/>
      <c r="J88" s="58"/>
      <c r="K88" s="57"/>
      <c r="L88" s="58"/>
    </row>
    <row r="89" spans="1:12" ht="27" customHeight="1" x14ac:dyDescent="0.25">
      <c r="A89" s="46">
        <v>83</v>
      </c>
      <c r="B89" s="49"/>
      <c r="C89" s="49"/>
      <c r="D89" s="49"/>
      <c r="E89" s="49"/>
      <c r="F89" s="49"/>
      <c r="G89" s="49"/>
      <c r="H89" s="49"/>
      <c r="I89" s="57"/>
      <c r="J89" s="58"/>
      <c r="K89" s="57"/>
      <c r="L89" s="58"/>
    </row>
    <row r="90" spans="1:12" ht="27" customHeight="1" x14ac:dyDescent="0.25">
      <c r="A90" s="46">
        <v>84</v>
      </c>
      <c r="B90" s="49"/>
      <c r="C90" s="49"/>
      <c r="D90" s="49"/>
      <c r="E90" s="49"/>
      <c r="F90" s="49"/>
      <c r="G90" s="49"/>
      <c r="H90" s="49"/>
      <c r="I90" s="57"/>
      <c r="J90" s="58"/>
      <c r="K90" s="57"/>
      <c r="L90" s="58"/>
    </row>
    <row r="91" spans="1:12" ht="27" customHeight="1" x14ac:dyDescent="0.25">
      <c r="A91" s="46">
        <v>85</v>
      </c>
      <c r="B91" s="49"/>
      <c r="C91" s="49"/>
      <c r="D91" s="49"/>
      <c r="E91" s="49"/>
      <c r="F91" s="49"/>
      <c r="G91" s="49"/>
      <c r="H91" s="49"/>
      <c r="I91" s="57"/>
      <c r="J91" s="58"/>
      <c r="K91" s="57"/>
      <c r="L91" s="58"/>
    </row>
    <row r="92" spans="1:12" ht="27" customHeight="1" x14ac:dyDescent="0.25">
      <c r="A92" s="46">
        <v>86</v>
      </c>
      <c r="B92" s="49"/>
      <c r="C92" s="49"/>
      <c r="D92" s="49"/>
      <c r="E92" s="49"/>
      <c r="F92" s="49"/>
      <c r="G92" s="49"/>
      <c r="H92" s="49"/>
      <c r="I92" s="57"/>
      <c r="J92" s="58"/>
      <c r="K92" s="57"/>
      <c r="L92" s="58"/>
    </row>
    <row r="93" spans="1:12" ht="27" customHeight="1" x14ac:dyDescent="0.25">
      <c r="A93" s="46">
        <v>87</v>
      </c>
      <c r="B93" s="49"/>
      <c r="C93" s="49"/>
      <c r="D93" s="49"/>
      <c r="E93" s="49"/>
      <c r="F93" s="49"/>
      <c r="G93" s="49"/>
      <c r="H93" s="49"/>
      <c r="I93" s="57"/>
      <c r="J93" s="58"/>
      <c r="K93" s="57"/>
      <c r="L93" s="58"/>
    </row>
    <row r="94" spans="1:12" ht="27" customHeight="1" x14ac:dyDescent="0.25">
      <c r="A94" s="46">
        <v>88</v>
      </c>
      <c r="B94" s="49"/>
      <c r="C94" s="49"/>
      <c r="D94" s="53"/>
      <c r="E94" s="49"/>
      <c r="F94" s="49"/>
      <c r="G94" s="49"/>
      <c r="H94" s="49"/>
      <c r="I94" s="57"/>
      <c r="J94" s="58"/>
      <c r="K94" s="57"/>
      <c r="L94" s="58"/>
    </row>
    <row r="95" spans="1:12" ht="27" customHeight="1" x14ac:dyDescent="0.25">
      <c r="A95" s="46">
        <v>89</v>
      </c>
      <c r="B95" s="49"/>
      <c r="C95" s="49"/>
      <c r="D95" s="49"/>
      <c r="E95" s="49"/>
      <c r="F95" s="49"/>
      <c r="G95" s="49"/>
      <c r="H95" s="49"/>
      <c r="I95" s="57"/>
      <c r="J95" s="58"/>
      <c r="K95" s="57"/>
      <c r="L95" s="58"/>
    </row>
    <row r="96" spans="1:12" ht="27" customHeight="1" x14ac:dyDescent="0.25">
      <c r="A96" s="46">
        <v>90</v>
      </c>
      <c r="B96" s="49"/>
      <c r="C96" s="49"/>
      <c r="D96" s="49"/>
      <c r="E96" s="49"/>
      <c r="F96" s="49"/>
      <c r="G96" s="49"/>
      <c r="H96" s="49"/>
      <c r="I96" s="57"/>
      <c r="J96" s="58"/>
      <c r="K96" s="57"/>
      <c r="L96" s="58"/>
    </row>
    <row r="97" spans="1:12" ht="27" customHeight="1" x14ac:dyDescent="0.25">
      <c r="A97" s="46">
        <v>91</v>
      </c>
      <c r="B97" s="49"/>
      <c r="C97" s="49"/>
      <c r="D97" s="49"/>
      <c r="E97" s="49"/>
      <c r="F97" s="49"/>
      <c r="G97" s="49"/>
      <c r="H97" s="49"/>
      <c r="I97" s="57"/>
      <c r="J97" s="58"/>
      <c r="K97" s="57"/>
      <c r="L97" s="58"/>
    </row>
    <row r="98" spans="1:12" x14ac:dyDescent="0.25">
      <c r="B98" s="38"/>
      <c r="C98" s="38"/>
      <c r="D98" s="38"/>
      <c r="E98" s="38"/>
      <c r="F98" s="38"/>
      <c r="G98" s="38"/>
      <c r="H98" s="38"/>
    </row>
    <row r="99" spans="1:12" x14ac:dyDescent="0.25">
      <c r="B99" s="38"/>
      <c r="C99" s="38"/>
      <c r="D99" s="38"/>
      <c r="E99" s="38"/>
      <c r="F99" s="38"/>
      <c r="G99" s="38"/>
      <c r="H99" s="38"/>
    </row>
    <row r="100" spans="1:12" x14ac:dyDescent="0.25">
      <c r="B100" s="38"/>
      <c r="C100" s="38"/>
      <c r="D100" s="38"/>
      <c r="E100" s="38"/>
      <c r="F100" s="38"/>
      <c r="G100" s="38"/>
      <c r="H100" s="38"/>
    </row>
    <row r="101" spans="1:12" x14ac:dyDescent="0.25">
      <c r="B101" s="38"/>
      <c r="C101" s="38"/>
      <c r="D101" s="38"/>
      <c r="E101" s="38"/>
      <c r="F101" s="38"/>
      <c r="G101" s="38"/>
      <c r="H101" s="38"/>
    </row>
    <row r="102" spans="1:12" x14ac:dyDescent="0.25">
      <c r="B102" s="38"/>
      <c r="C102" s="38"/>
      <c r="D102" s="38"/>
      <c r="E102" s="38"/>
      <c r="F102" s="38"/>
      <c r="G102" s="38"/>
      <c r="H102" s="38"/>
    </row>
    <row r="103" spans="1:12" x14ac:dyDescent="0.25">
      <c r="B103" s="38"/>
      <c r="C103" s="38"/>
      <c r="D103" s="38"/>
      <c r="E103" s="38"/>
      <c r="F103" s="38"/>
      <c r="G103" s="38"/>
      <c r="H103" s="38"/>
    </row>
    <row r="104" spans="1:12" x14ac:dyDescent="0.25">
      <c r="B104" s="38"/>
      <c r="C104" s="38"/>
      <c r="D104" s="38"/>
      <c r="E104" s="38"/>
      <c r="F104" s="38"/>
      <c r="G104" s="38"/>
      <c r="H104" s="38"/>
    </row>
    <row r="105" spans="1:12" x14ac:dyDescent="0.25">
      <c r="B105" s="38"/>
      <c r="C105" s="38"/>
      <c r="D105" s="38"/>
      <c r="E105" s="38"/>
      <c r="F105" s="38"/>
      <c r="G105" s="38"/>
      <c r="H105" s="38"/>
    </row>
    <row r="106" spans="1:12" x14ac:dyDescent="0.25">
      <c r="B106" s="38"/>
      <c r="C106" s="38"/>
      <c r="D106" s="38"/>
      <c r="E106" s="38"/>
      <c r="F106" s="38"/>
      <c r="G106" s="38"/>
      <c r="H106" s="38"/>
    </row>
    <row r="107" spans="1:12" x14ac:dyDescent="0.25">
      <c r="B107" s="38"/>
      <c r="C107" s="38"/>
      <c r="D107" s="38"/>
      <c r="E107" s="38"/>
      <c r="F107" s="38"/>
      <c r="G107" s="38"/>
      <c r="H107" s="38"/>
    </row>
    <row r="108" spans="1:12" x14ac:dyDescent="0.25">
      <c r="B108" s="38"/>
      <c r="C108" s="38"/>
      <c r="D108" s="38"/>
      <c r="E108" s="38"/>
      <c r="F108" s="38"/>
      <c r="G108" s="38"/>
      <c r="H108" s="38"/>
    </row>
    <row r="109" spans="1:12" x14ac:dyDescent="0.25">
      <c r="B109" s="38"/>
      <c r="C109" s="38"/>
      <c r="D109" s="38"/>
      <c r="E109" s="38"/>
      <c r="F109" s="38"/>
      <c r="G109" s="38"/>
      <c r="H109" s="38"/>
    </row>
    <row r="110" spans="1:12" x14ac:dyDescent="0.25">
      <c r="B110" s="38"/>
      <c r="C110" s="38"/>
      <c r="D110" s="38"/>
      <c r="E110" s="38"/>
      <c r="F110" s="38"/>
      <c r="G110" s="38"/>
      <c r="H110" s="38"/>
    </row>
    <row r="111" spans="1:12" x14ac:dyDescent="0.25">
      <c r="B111" s="38"/>
      <c r="C111" s="38"/>
      <c r="D111" s="38"/>
      <c r="E111" s="38"/>
      <c r="F111" s="38"/>
      <c r="G111" s="38"/>
      <c r="H111" s="38"/>
    </row>
    <row r="112" spans="1:12" x14ac:dyDescent="0.25">
      <c r="B112" s="38"/>
      <c r="C112" s="38"/>
      <c r="D112" s="38"/>
      <c r="E112" s="38"/>
      <c r="F112" s="38"/>
      <c r="G112" s="38"/>
      <c r="H112" s="38"/>
    </row>
    <row r="113" spans="2:8" x14ac:dyDescent="0.25">
      <c r="B113" s="38"/>
      <c r="C113" s="38"/>
      <c r="D113" s="38"/>
      <c r="E113" s="38"/>
      <c r="F113" s="38"/>
      <c r="G113" s="38"/>
      <c r="H113" s="38"/>
    </row>
    <row r="114" spans="2:8" x14ac:dyDescent="0.25">
      <c r="B114" s="38"/>
      <c r="C114" s="38"/>
      <c r="D114" s="38"/>
      <c r="E114" s="38"/>
      <c r="F114" s="38"/>
      <c r="G114" s="38"/>
      <c r="H114" s="38"/>
    </row>
    <row r="115" spans="2:8" x14ac:dyDescent="0.25">
      <c r="B115" s="38"/>
      <c r="C115" s="38"/>
      <c r="D115" s="38"/>
      <c r="E115" s="38"/>
      <c r="F115" s="38"/>
      <c r="G115" s="38"/>
      <c r="H115" s="38"/>
    </row>
    <row r="116" spans="2:8" x14ac:dyDescent="0.25">
      <c r="B116" s="38"/>
      <c r="C116" s="38"/>
      <c r="D116" s="38"/>
      <c r="E116" s="38"/>
      <c r="F116" s="38"/>
      <c r="G116" s="38"/>
      <c r="H116" s="38"/>
    </row>
    <row r="117" spans="2:8" x14ac:dyDescent="0.25">
      <c r="B117" s="38"/>
      <c r="C117" s="38"/>
      <c r="D117" s="38"/>
      <c r="E117" s="38"/>
      <c r="F117" s="38"/>
      <c r="G117" s="38"/>
      <c r="H117" s="38"/>
    </row>
    <row r="118" spans="2:8" x14ac:dyDescent="0.25">
      <c r="B118" s="38"/>
      <c r="C118" s="38"/>
      <c r="D118" s="38"/>
      <c r="E118" s="38"/>
      <c r="F118" s="38"/>
      <c r="G118" s="38"/>
      <c r="H118" s="38"/>
    </row>
    <row r="119" spans="2:8" x14ac:dyDescent="0.25">
      <c r="B119" s="38"/>
      <c r="C119" s="38"/>
      <c r="D119" s="38"/>
      <c r="E119" s="38"/>
      <c r="F119" s="38"/>
      <c r="G119" s="38"/>
      <c r="H119" s="38"/>
    </row>
    <row r="120" spans="2:8" x14ac:dyDescent="0.25">
      <c r="B120" s="38"/>
      <c r="C120" s="38"/>
      <c r="D120" s="38"/>
      <c r="E120" s="38"/>
      <c r="F120" s="38"/>
      <c r="G120" s="38"/>
      <c r="H120" s="38"/>
    </row>
    <row r="121" spans="2:8" x14ac:dyDescent="0.25">
      <c r="B121" s="38"/>
      <c r="C121" s="38"/>
      <c r="D121" s="38"/>
      <c r="E121" s="38"/>
      <c r="F121" s="38"/>
      <c r="G121" s="38"/>
      <c r="H121" s="38"/>
    </row>
    <row r="122" spans="2:8" x14ac:dyDescent="0.25">
      <c r="B122" s="38"/>
      <c r="C122" s="38"/>
      <c r="D122" s="38"/>
      <c r="E122" s="38"/>
      <c r="F122" s="38"/>
      <c r="G122" s="38"/>
      <c r="H122" s="38"/>
    </row>
    <row r="123" spans="2:8" x14ac:dyDescent="0.25">
      <c r="B123" s="38"/>
      <c r="C123" s="38"/>
      <c r="D123" s="38"/>
      <c r="E123" s="38"/>
      <c r="F123" s="38"/>
      <c r="G123" s="38"/>
      <c r="H123" s="38"/>
    </row>
    <row r="124" spans="2:8" x14ac:dyDescent="0.25">
      <c r="B124" s="38"/>
      <c r="C124" s="38"/>
      <c r="D124" s="38"/>
      <c r="E124" s="38"/>
      <c r="F124" s="38"/>
      <c r="G124" s="38"/>
      <c r="H124" s="38"/>
    </row>
    <row r="125" spans="2:8" x14ac:dyDescent="0.25">
      <c r="B125" s="38"/>
      <c r="C125" s="38"/>
      <c r="D125" s="38"/>
      <c r="E125" s="38"/>
      <c r="F125" s="38"/>
      <c r="G125" s="38"/>
      <c r="H125" s="38"/>
    </row>
    <row r="126" spans="2:8" x14ac:dyDescent="0.25">
      <c r="B126" s="38"/>
      <c r="C126" s="38"/>
      <c r="D126" s="38"/>
      <c r="E126" s="38"/>
      <c r="F126" s="38"/>
      <c r="G126" s="38"/>
      <c r="H126" s="38"/>
    </row>
    <row r="127" spans="2:8" x14ac:dyDescent="0.25">
      <c r="B127" s="38"/>
      <c r="C127" s="38"/>
      <c r="D127" s="38"/>
      <c r="E127" s="38"/>
      <c r="F127" s="38"/>
      <c r="G127" s="38"/>
      <c r="H127" s="38"/>
    </row>
    <row r="128" spans="2:8" x14ac:dyDescent="0.25">
      <c r="B128" s="38"/>
      <c r="C128" s="38"/>
      <c r="D128" s="38"/>
      <c r="E128" s="38"/>
      <c r="F128" s="38"/>
      <c r="G128" s="38"/>
      <c r="H128" s="38"/>
    </row>
    <row r="129" spans="2:8" x14ac:dyDescent="0.25">
      <c r="B129" s="38"/>
      <c r="C129" s="38"/>
      <c r="D129" s="38"/>
      <c r="E129" s="38"/>
      <c r="F129" s="38"/>
      <c r="G129" s="38"/>
      <c r="H129" s="38"/>
    </row>
    <row r="130" spans="2:8" x14ac:dyDescent="0.25">
      <c r="B130" s="38"/>
      <c r="C130" s="38"/>
      <c r="D130" s="38"/>
      <c r="E130" s="38"/>
      <c r="F130" s="38"/>
      <c r="G130" s="38"/>
      <c r="H130" s="38"/>
    </row>
    <row r="131" spans="2:8" x14ac:dyDescent="0.25">
      <c r="B131" s="38"/>
      <c r="C131" s="38"/>
      <c r="D131" s="38"/>
      <c r="E131" s="38"/>
      <c r="F131" s="38"/>
      <c r="G131" s="38"/>
      <c r="H131" s="38"/>
    </row>
    <row r="132" spans="2:8" x14ac:dyDescent="0.25">
      <c r="B132" s="38"/>
      <c r="C132" s="38"/>
      <c r="D132" s="38"/>
      <c r="E132" s="38"/>
      <c r="F132" s="38"/>
      <c r="G132" s="38"/>
      <c r="H132" s="38"/>
    </row>
    <row r="133" spans="2:8" x14ac:dyDescent="0.25">
      <c r="B133" s="38"/>
      <c r="C133" s="38"/>
      <c r="D133" s="38"/>
      <c r="E133" s="38"/>
      <c r="F133" s="38"/>
      <c r="G133" s="38"/>
      <c r="H133" s="38"/>
    </row>
    <row r="134" spans="2:8" x14ac:dyDescent="0.25">
      <c r="B134" s="38"/>
      <c r="C134" s="38"/>
      <c r="D134" s="38"/>
      <c r="E134" s="38"/>
      <c r="F134" s="38"/>
      <c r="G134" s="38"/>
      <c r="H134" s="38"/>
    </row>
    <row r="135" spans="2:8" x14ac:dyDescent="0.25">
      <c r="B135" s="38"/>
      <c r="C135" s="38"/>
      <c r="D135" s="38"/>
      <c r="E135" s="38"/>
      <c r="F135" s="38"/>
      <c r="G135" s="38"/>
      <c r="H135" s="38"/>
    </row>
    <row r="136" spans="2:8" x14ac:dyDescent="0.25">
      <c r="B136" s="38"/>
      <c r="C136" s="38"/>
      <c r="D136" s="38"/>
      <c r="E136" s="38"/>
      <c r="F136" s="38"/>
      <c r="G136" s="38"/>
      <c r="H136" s="38"/>
    </row>
    <row r="137" spans="2:8" x14ac:dyDescent="0.25">
      <c r="B137" s="38"/>
      <c r="C137" s="38"/>
      <c r="D137" s="38"/>
      <c r="E137" s="38"/>
      <c r="F137" s="38"/>
      <c r="G137" s="38"/>
      <c r="H137" s="38"/>
    </row>
    <row r="138" spans="2:8" x14ac:dyDescent="0.25">
      <c r="B138" s="38"/>
      <c r="C138" s="38"/>
      <c r="D138" s="38"/>
      <c r="E138" s="38"/>
      <c r="F138" s="38"/>
      <c r="G138" s="38"/>
      <c r="H138" s="38"/>
    </row>
    <row r="139" spans="2:8" x14ac:dyDescent="0.25">
      <c r="B139" s="38"/>
      <c r="C139" s="38"/>
      <c r="D139" s="38"/>
      <c r="E139" s="38"/>
      <c r="F139" s="38"/>
      <c r="G139" s="38"/>
      <c r="H139" s="38"/>
    </row>
    <row r="140" spans="2:8" x14ac:dyDescent="0.25">
      <c r="B140" s="38"/>
      <c r="C140" s="38"/>
      <c r="D140" s="38"/>
      <c r="E140" s="38"/>
      <c r="F140" s="38"/>
      <c r="G140" s="38"/>
      <c r="H140" s="38"/>
    </row>
    <row r="141" spans="2:8" x14ac:dyDescent="0.25">
      <c r="B141" s="38"/>
      <c r="C141" s="38"/>
      <c r="D141" s="38"/>
      <c r="E141" s="38"/>
      <c r="F141" s="38"/>
      <c r="G141" s="38"/>
      <c r="H141" s="38"/>
    </row>
    <row r="142" spans="2:8" x14ac:dyDescent="0.25">
      <c r="B142" s="38"/>
      <c r="C142" s="38"/>
      <c r="D142" s="38"/>
      <c r="E142" s="38"/>
      <c r="F142" s="38"/>
      <c r="G142" s="38"/>
      <c r="H142" s="38"/>
    </row>
    <row r="143" spans="2:8" x14ac:dyDescent="0.25">
      <c r="B143" s="38"/>
      <c r="C143" s="38"/>
      <c r="D143" s="38"/>
      <c r="E143" s="38"/>
      <c r="F143" s="38"/>
      <c r="G143" s="38"/>
      <c r="H143" s="38"/>
    </row>
    <row r="144" spans="2:8" x14ac:dyDescent="0.25">
      <c r="B144" s="38"/>
      <c r="C144" s="38"/>
      <c r="D144" s="38"/>
      <c r="E144" s="38"/>
      <c r="F144" s="38"/>
      <c r="G144" s="38"/>
      <c r="H144" s="38"/>
    </row>
    <row r="145" spans="2:8" x14ac:dyDescent="0.25">
      <c r="B145" s="38"/>
      <c r="C145" s="38"/>
      <c r="D145" s="38"/>
      <c r="E145" s="38"/>
      <c r="F145" s="38"/>
      <c r="G145" s="38"/>
      <c r="H145" s="38"/>
    </row>
    <row r="146" spans="2:8" x14ac:dyDescent="0.25">
      <c r="B146" s="38"/>
      <c r="C146" s="38"/>
      <c r="D146" s="38"/>
      <c r="E146" s="38"/>
      <c r="F146" s="38"/>
      <c r="G146" s="38"/>
      <c r="H146" s="38"/>
    </row>
    <row r="147" spans="2:8" x14ac:dyDescent="0.25">
      <c r="B147" s="38"/>
      <c r="C147" s="38"/>
      <c r="D147" s="38"/>
      <c r="E147" s="38"/>
      <c r="F147" s="38"/>
      <c r="G147" s="38"/>
      <c r="H147" s="38"/>
    </row>
    <row r="148" spans="2:8" x14ac:dyDescent="0.25">
      <c r="B148" s="38"/>
      <c r="C148" s="38"/>
      <c r="D148" s="38"/>
      <c r="E148" s="38"/>
      <c r="F148" s="38"/>
      <c r="G148" s="38"/>
      <c r="H148" s="38"/>
    </row>
    <row r="149" spans="2:8" x14ac:dyDescent="0.25">
      <c r="B149" s="38"/>
      <c r="C149" s="38"/>
      <c r="D149" s="38"/>
      <c r="E149" s="38"/>
      <c r="F149" s="38"/>
      <c r="G149" s="38"/>
      <c r="H149" s="38"/>
    </row>
    <row r="150" spans="2:8" x14ac:dyDescent="0.25">
      <c r="B150" s="38"/>
      <c r="C150" s="38"/>
      <c r="D150" s="38"/>
      <c r="E150" s="38"/>
      <c r="F150" s="38"/>
      <c r="G150" s="38"/>
      <c r="H150" s="38"/>
    </row>
    <row r="151" spans="2:8" x14ac:dyDescent="0.25">
      <c r="B151" s="38"/>
      <c r="C151" s="38"/>
      <c r="D151" s="38"/>
      <c r="E151" s="38"/>
      <c r="F151" s="38"/>
      <c r="G151" s="38"/>
      <c r="H151" s="38"/>
    </row>
    <row r="152" spans="2:8" x14ac:dyDescent="0.25">
      <c r="B152" s="38"/>
      <c r="C152" s="38"/>
      <c r="D152" s="38"/>
      <c r="E152" s="38"/>
      <c r="F152" s="38"/>
      <c r="G152" s="38"/>
      <c r="H152" s="38"/>
    </row>
    <row r="153" spans="2:8" x14ac:dyDescent="0.25">
      <c r="B153" s="38"/>
      <c r="C153" s="38"/>
      <c r="D153" s="38"/>
      <c r="E153" s="38"/>
      <c r="F153" s="38"/>
      <c r="G153" s="38"/>
      <c r="H153" s="38"/>
    </row>
    <row r="154" spans="2:8" x14ac:dyDescent="0.25">
      <c r="B154" s="38"/>
      <c r="C154" s="38"/>
      <c r="D154" s="38"/>
      <c r="E154" s="38"/>
      <c r="F154" s="38"/>
      <c r="G154" s="38"/>
      <c r="H154" s="38"/>
    </row>
    <row r="155" spans="2:8" x14ac:dyDescent="0.25">
      <c r="B155" s="38"/>
      <c r="C155" s="38"/>
      <c r="D155" s="38"/>
      <c r="E155" s="38"/>
      <c r="F155" s="38"/>
      <c r="G155" s="38"/>
      <c r="H155" s="38"/>
    </row>
    <row r="156" spans="2:8" x14ac:dyDescent="0.25">
      <c r="B156" s="38"/>
      <c r="C156" s="38"/>
      <c r="D156" s="38"/>
      <c r="E156" s="38"/>
      <c r="F156" s="38"/>
      <c r="G156" s="38"/>
      <c r="H156" s="38"/>
    </row>
    <row r="157" spans="2:8" x14ac:dyDescent="0.25">
      <c r="B157" s="38"/>
      <c r="C157" s="38"/>
      <c r="D157" s="38"/>
      <c r="E157" s="38"/>
      <c r="F157" s="38"/>
      <c r="G157" s="38"/>
      <c r="H157" s="38"/>
    </row>
    <row r="158" spans="2:8" x14ac:dyDescent="0.25">
      <c r="B158" s="38"/>
      <c r="C158" s="38"/>
      <c r="D158" s="38"/>
      <c r="E158" s="38"/>
      <c r="F158" s="38"/>
      <c r="G158" s="38"/>
      <c r="H158" s="38"/>
    </row>
    <row r="159" spans="2:8" x14ac:dyDescent="0.25">
      <c r="B159" s="38"/>
      <c r="C159" s="38"/>
      <c r="D159" s="38"/>
      <c r="E159" s="38"/>
      <c r="F159" s="38"/>
      <c r="G159" s="38"/>
      <c r="H159" s="38"/>
    </row>
    <row r="160" spans="2:8" x14ac:dyDescent="0.25">
      <c r="B160" s="38"/>
      <c r="C160" s="38"/>
      <c r="D160" s="38"/>
      <c r="E160" s="38"/>
      <c r="F160" s="38"/>
      <c r="G160" s="38"/>
      <c r="H160" s="38"/>
    </row>
    <row r="161" spans="2:8" x14ac:dyDescent="0.25">
      <c r="B161" s="38"/>
      <c r="C161" s="38"/>
      <c r="D161" s="38"/>
      <c r="E161" s="38"/>
      <c r="F161" s="38"/>
      <c r="G161" s="38"/>
      <c r="H161" s="38"/>
    </row>
    <row r="162" spans="2:8" x14ac:dyDescent="0.25">
      <c r="B162" s="38"/>
      <c r="C162" s="38"/>
      <c r="D162" s="38"/>
      <c r="E162" s="38"/>
      <c r="F162" s="38"/>
      <c r="G162" s="38"/>
      <c r="H162" s="38"/>
    </row>
    <row r="163" spans="2:8" x14ac:dyDescent="0.25">
      <c r="B163" s="38"/>
      <c r="C163" s="38"/>
      <c r="D163" s="38"/>
      <c r="E163" s="38"/>
      <c r="F163" s="38"/>
      <c r="G163" s="38"/>
      <c r="H163" s="38"/>
    </row>
    <row r="164" spans="2:8" x14ac:dyDescent="0.25">
      <c r="B164" s="38"/>
      <c r="C164" s="38"/>
      <c r="D164" s="38"/>
      <c r="E164" s="38"/>
      <c r="F164" s="38"/>
      <c r="G164" s="38"/>
      <c r="H164" s="38"/>
    </row>
    <row r="165" spans="2:8" x14ac:dyDescent="0.25">
      <c r="B165" s="38"/>
      <c r="C165" s="38"/>
      <c r="D165" s="38"/>
      <c r="E165" s="38"/>
      <c r="F165" s="38"/>
      <c r="G165" s="38"/>
      <c r="H165" s="38"/>
    </row>
    <row r="166" spans="2:8" x14ac:dyDescent="0.25">
      <c r="B166" s="38"/>
      <c r="C166" s="38"/>
      <c r="D166" s="38"/>
      <c r="E166" s="38"/>
      <c r="F166" s="38"/>
      <c r="G166" s="38"/>
      <c r="H166" s="38"/>
    </row>
    <row r="167" spans="2:8" x14ac:dyDescent="0.25">
      <c r="B167" s="38"/>
      <c r="C167" s="38"/>
      <c r="D167" s="38"/>
      <c r="E167" s="38"/>
      <c r="F167" s="38"/>
      <c r="G167" s="38"/>
      <c r="H167" s="38"/>
    </row>
    <row r="168" spans="2:8" x14ac:dyDescent="0.25">
      <c r="B168" s="38"/>
      <c r="C168" s="38"/>
      <c r="D168" s="38"/>
      <c r="E168" s="38"/>
      <c r="F168" s="38"/>
      <c r="G168" s="38"/>
      <c r="H168" s="38"/>
    </row>
    <row r="169" spans="2:8" x14ac:dyDescent="0.25">
      <c r="B169" s="38"/>
      <c r="C169" s="38"/>
      <c r="D169" s="38"/>
      <c r="E169" s="38"/>
      <c r="F169" s="38"/>
      <c r="G169" s="38"/>
      <c r="H169" s="38"/>
    </row>
    <row r="170" spans="2:8" x14ac:dyDescent="0.25">
      <c r="B170" s="38"/>
      <c r="C170" s="38"/>
      <c r="D170" s="38"/>
      <c r="E170" s="38"/>
      <c r="F170" s="38"/>
      <c r="G170" s="38"/>
      <c r="H170" s="38"/>
    </row>
    <row r="171" spans="2:8" x14ac:dyDescent="0.25">
      <c r="B171" s="38"/>
      <c r="C171" s="38"/>
      <c r="D171" s="38"/>
      <c r="E171" s="38"/>
      <c r="F171" s="38"/>
      <c r="G171" s="38"/>
      <c r="H171" s="38"/>
    </row>
    <row r="172" spans="2:8" x14ac:dyDescent="0.25">
      <c r="B172" s="38"/>
      <c r="C172" s="38"/>
      <c r="D172" s="38"/>
      <c r="E172" s="38"/>
      <c r="F172" s="38"/>
      <c r="G172" s="38"/>
      <c r="H172" s="38"/>
    </row>
    <row r="173" spans="2:8" x14ac:dyDescent="0.25">
      <c r="B173" s="38"/>
      <c r="C173" s="38"/>
      <c r="D173" s="38"/>
      <c r="E173" s="38"/>
      <c r="F173" s="38"/>
      <c r="G173" s="38"/>
      <c r="H173" s="38"/>
    </row>
    <row r="174" spans="2:8" x14ac:dyDescent="0.25">
      <c r="B174" s="38"/>
      <c r="C174" s="38"/>
      <c r="D174" s="38"/>
      <c r="E174" s="38"/>
      <c r="F174" s="38"/>
      <c r="G174" s="38"/>
      <c r="H174" s="38"/>
    </row>
    <row r="175" spans="2:8" x14ac:dyDescent="0.25">
      <c r="B175" s="38"/>
      <c r="C175" s="38"/>
      <c r="D175" s="38"/>
      <c r="E175" s="38"/>
      <c r="F175" s="38"/>
      <c r="G175" s="38"/>
      <c r="H175" s="38"/>
    </row>
    <row r="176" spans="2:8" x14ac:dyDescent="0.25">
      <c r="B176" s="38"/>
      <c r="C176" s="38"/>
      <c r="D176" s="38"/>
      <c r="E176" s="38"/>
      <c r="F176" s="38"/>
      <c r="G176" s="38"/>
      <c r="H176" s="38"/>
    </row>
    <row r="177" spans="2:8" x14ac:dyDescent="0.25">
      <c r="B177" s="38"/>
      <c r="C177" s="38"/>
      <c r="D177" s="38"/>
      <c r="E177" s="38"/>
      <c r="F177" s="38"/>
      <c r="G177" s="38"/>
      <c r="H177" s="38"/>
    </row>
    <row r="178" spans="2:8" x14ac:dyDescent="0.25">
      <c r="B178" s="38"/>
      <c r="C178" s="38"/>
      <c r="D178" s="38"/>
      <c r="E178" s="38"/>
      <c r="F178" s="38"/>
      <c r="G178" s="38"/>
      <c r="H178" s="38"/>
    </row>
    <row r="179" spans="2:8" x14ac:dyDescent="0.25">
      <c r="B179" s="38"/>
      <c r="C179" s="38"/>
      <c r="D179" s="38"/>
      <c r="E179" s="38"/>
      <c r="F179" s="38"/>
      <c r="G179" s="38"/>
      <c r="H179" s="38"/>
    </row>
    <row r="180" spans="2:8" x14ac:dyDescent="0.25">
      <c r="B180" s="38"/>
      <c r="C180" s="38"/>
      <c r="D180" s="38"/>
      <c r="E180" s="38"/>
      <c r="F180" s="38"/>
      <c r="G180" s="38"/>
      <c r="H180" s="38"/>
    </row>
    <row r="181" spans="2:8" x14ac:dyDescent="0.25">
      <c r="B181" s="38"/>
      <c r="C181" s="38"/>
      <c r="D181" s="38"/>
      <c r="E181" s="38"/>
      <c r="F181" s="38"/>
      <c r="G181" s="38"/>
      <c r="H181" s="38"/>
    </row>
    <row r="182" spans="2:8" x14ac:dyDescent="0.25">
      <c r="B182" s="38"/>
      <c r="C182" s="38"/>
      <c r="D182" s="38"/>
      <c r="E182" s="38"/>
      <c r="F182" s="38"/>
      <c r="G182" s="38"/>
      <c r="H182" s="38"/>
    </row>
    <row r="183" spans="2:8" x14ac:dyDescent="0.25">
      <c r="B183" s="38"/>
      <c r="C183" s="38"/>
      <c r="D183" s="38"/>
      <c r="E183" s="38"/>
      <c r="F183" s="38"/>
      <c r="G183" s="38"/>
      <c r="H183" s="38"/>
    </row>
    <row r="184" spans="2:8" x14ac:dyDescent="0.25">
      <c r="B184" s="38"/>
      <c r="C184" s="38"/>
      <c r="D184" s="38"/>
      <c r="E184" s="38"/>
      <c r="F184" s="38"/>
      <c r="G184" s="38"/>
      <c r="H184" s="38"/>
    </row>
    <row r="185" spans="2:8" x14ac:dyDescent="0.25">
      <c r="B185" s="38"/>
      <c r="C185" s="38"/>
      <c r="D185" s="38"/>
      <c r="E185" s="38"/>
      <c r="F185" s="38"/>
      <c r="G185" s="38"/>
      <c r="H185" s="38"/>
    </row>
    <row r="186" spans="2:8" x14ac:dyDescent="0.25">
      <c r="B186" s="38"/>
      <c r="C186" s="38"/>
      <c r="D186" s="38"/>
      <c r="E186" s="38"/>
      <c r="F186" s="38"/>
      <c r="G186" s="38"/>
      <c r="H186" s="38"/>
    </row>
    <row r="187" spans="2:8" x14ac:dyDescent="0.25">
      <c r="B187" s="38"/>
      <c r="C187" s="38"/>
      <c r="D187" s="38"/>
      <c r="E187" s="38"/>
      <c r="F187" s="38"/>
      <c r="G187" s="38"/>
      <c r="H187" s="38"/>
    </row>
    <row r="188" spans="2:8" x14ac:dyDescent="0.25">
      <c r="B188" s="38"/>
      <c r="C188" s="38"/>
      <c r="D188" s="38"/>
      <c r="E188" s="38"/>
      <c r="F188" s="38"/>
      <c r="G188" s="38"/>
      <c r="H188" s="38"/>
    </row>
    <row r="189" spans="2:8" x14ac:dyDescent="0.25">
      <c r="B189" s="38"/>
      <c r="C189" s="38"/>
      <c r="D189" s="38"/>
      <c r="E189" s="38"/>
      <c r="F189" s="38"/>
      <c r="G189" s="38"/>
      <c r="H189" s="38"/>
    </row>
    <row r="190" spans="2:8" x14ac:dyDescent="0.25">
      <c r="B190" s="38"/>
      <c r="C190" s="38"/>
      <c r="D190" s="38"/>
      <c r="E190" s="38"/>
      <c r="F190" s="38"/>
      <c r="G190" s="38"/>
      <c r="H190" s="38"/>
    </row>
    <row r="191" spans="2:8" x14ac:dyDescent="0.25">
      <c r="B191" s="38"/>
      <c r="C191" s="38"/>
      <c r="D191" s="38"/>
      <c r="E191" s="38"/>
      <c r="F191" s="38"/>
      <c r="G191" s="38"/>
      <c r="H191" s="38"/>
    </row>
    <row r="192" spans="2:8" x14ac:dyDescent="0.25">
      <c r="B192" s="38"/>
      <c r="C192" s="38"/>
      <c r="D192" s="38"/>
      <c r="E192" s="38"/>
      <c r="F192" s="38"/>
      <c r="G192" s="38"/>
      <c r="H192" s="38"/>
    </row>
    <row r="193" spans="2:8" x14ac:dyDescent="0.25">
      <c r="B193" s="38"/>
      <c r="C193" s="38"/>
      <c r="D193" s="38"/>
      <c r="E193" s="38"/>
      <c r="F193" s="38"/>
      <c r="G193" s="38"/>
      <c r="H193" s="38"/>
    </row>
    <row r="194" spans="2:8" x14ac:dyDescent="0.25">
      <c r="B194" s="38"/>
      <c r="C194" s="38"/>
      <c r="D194" s="38"/>
      <c r="E194" s="38"/>
      <c r="F194" s="38"/>
      <c r="G194" s="38"/>
      <c r="H194" s="38"/>
    </row>
    <row r="195" spans="2:8" x14ac:dyDescent="0.25">
      <c r="B195" s="38"/>
      <c r="C195" s="38"/>
      <c r="D195" s="38"/>
      <c r="E195" s="38"/>
      <c r="F195" s="38"/>
      <c r="G195" s="38"/>
      <c r="H195" s="38"/>
    </row>
    <row r="196" spans="2:8" x14ac:dyDescent="0.25">
      <c r="B196" s="38"/>
      <c r="C196" s="38"/>
      <c r="D196" s="38"/>
      <c r="E196" s="38"/>
      <c r="F196" s="38"/>
      <c r="G196" s="38"/>
      <c r="H196" s="38"/>
    </row>
    <row r="197" spans="2:8" x14ac:dyDescent="0.25">
      <c r="B197" s="38"/>
      <c r="C197" s="38"/>
      <c r="D197" s="38"/>
      <c r="E197" s="38"/>
      <c r="F197" s="38"/>
      <c r="G197" s="38"/>
      <c r="H197" s="38"/>
    </row>
    <row r="198" spans="2:8" x14ac:dyDescent="0.25">
      <c r="B198" s="38"/>
      <c r="C198" s="38"/>
      <c r="D198" s="38"/>
      <c r="E198" s="38"/>
      <c r="F198" s="38"/>
      <c r="G198" s="38"/>
      <c r="H198" s="38"/>
    </row>
    <row r="199" spans="2:8" x14ac:dyDescent="0.25">
      <c r="B199" s="38"/>
      <c r="C199" s="38"/>
      <c r="D199" s="38"/>
      <c r="E199" s="38"/>
      <c r="F199" s="38"/>
      <c r="G199" s="38"/>
      <c r="H199" s="38"/>
    </row>
    <row r="200" spans="2:8" x14ac:dyDescent="0.25">
      <c r="B200" s="38"/>
      <c r="C200" s="38"/>
      <c r="D200" s="38"/>
      <c r="E200" s="38"/>
      <c r="F200" s="38"/>
      <c r="G200" s="38"/>
      <c r="H200" s="38"/>
    </row>
    <row r="201" spans="2:8" x14ac:dyDescent="0.25">
      <c r="B201" s="38"/>
      <c r="C201" s="38"/>
      <c r="D201" s="38"/>
      <c r="E201" s="38"/>
      <c r="F201" s="38"/>
      <c r="G201" s="38"/>
      <c r="H201" s="38"/>
    </row>
    <row r="202" spans="2:8" x14ac:dyDescent="0.25">
      <c r="B202" s="38"/>
      <c r="C202" s="38"/>
      <c r="D202" s="38"/>
      <c r="E202" s="38"/>
      <c r="F202" s="38"/>
      <c r="G202" s="38"/>
      <c r="H202" s="38"/>
    </row>
    <row r="203" spans="2:8" x14ac:dyDescent="0.25">
      <c r="B203" s="38"/>
      <c r="C203" s="38"/>
      <c r="D203" s="38"/>
      <c r="E203" s="38"/>
      <c r="F203" s="38"/>
      <c r="G203" s="38"/>
      <c r="H203" s="38"/>
    </row>
    <row r="204" spans="2:8" x14ac:dyDescent="0.25">
      <c r="B204" s="38"/>
      <c r="C204" s="38"/>
      <c r="D204" s="38"/>
      <c r="E204" s="38"/>
      <c r="F204" s="38"/>
      <c r="G204" s="38"/>
      <c r="H204" s="38"/>
    </row>
    <row r="205" spans="2:8" x14ac:dyDescent="0.25">
      <c r="B205" s="38"/>
      <c r="C205" s="38"/>
      <c r="D205" s="38"/>
      <c r="E205" s="38"/>
      <c r="F205" s="38"/>
      <c r="G205" s="38"/>
      <c r="H205" s="38"/>
    </row>
    <row r="206" spans="2:8" x14ac:dyDescent="0.25">
      <c r="B206" s="38"/>
      <c r="C206" s="38"/>
      <c r="D206" s="38"/>
      <c r="E206" s="38"/>
      <c r="F206" s="38"/>
      <c r="G206" s="38"/>
      <c r="H206" s="38"/>
    </row>
    <row r="207" spans="2:8" x14ac:dyDescent="0.25">
      <c r="B207" s="38"/>
      <c r="C207" s="38"/>
      <c r="D207" s="38"/>
      <c r="E207" s="38"/>
      <c r="F207" s="38"/>
      <c r="G207" s="38"/>
      <c r="H207" s="38"/>
    </row>
    <row r="208" spans="2:8" x14ac:dyDescent="0.25">
      <c r="B208" s="38"/>
      <c r="C208" s="38"/>
      <c r="D208" s="38"/>
      <c r="E208" s="38"/>
      <c r="F208" s="38"/>
      <c r="G208" s="38"/>
      <c r="H208" s="38"/>
    </row>
    <row r="209" spans="2:8" x14ac:dyDescent="0.25">
      <c r="B209" s="38"/>
      <c r="C209" s="38"/>
      <c r="D209" s="38"/>
      <c r="E209" s="38"/>
      <c r="F209" s="38"/>
      <c r="G209" s="38"/>
      <c r="H209" s="38"/>
    </row>
    <row r="210" spans="2:8" x14ac:dyDescent="0.25">
      <c r="B210" s="38"/>
      <c r="C210" s="38"/>
      <c r="D210" s="38"/>
      <c r="E210" s="38"/>
      <c r="F210" s="38"/>
      <c r="G210" s="38"/>
      <c r="H210" s="38"/>
    </row>
    <row r="211" spans="2:8" x14ac:dyDescent="0.25">
      <c r="B211" s="38"/>
      <c r="C211" s="38"/>
      <c r="D211" s="38"/>
      <c r="E211" s="38"/>
      <c r="F211" s="38"/>
      <c r="G211" s="38"/>
      <c r="H211" s="38"/>
    </row>
    <row r="212" spans="2:8" x14ac:dyDescent="0.25">
      <c r="B212" s="38"/>
      <c r="C212" s="38"/>
      <c r="D212" s="38"/>
      <c r="E212" s="38"/>
      <c r="F212" s="38"/>
      <c r="G212" s="38"/>
      <c r="H212" s="38"/>
    </row>
    <row r="213" spans="2:8" x14ac:dyDescent="0.25">
      <c r="B213" s="38"/>
      <c r="C213" s="38"/>
      <c r="D213" s="38"/>
      <c r="E213" s="38"/>
      <c r="F213" s="38"/>
      <c r="G213" s="38"/>
      <c r="H213" s="38"/>
    </row>
    <row r="214" spans="2:8" x14ac:dyDescent="0.25">
      <c r="B214" s="38"/>
      <c r="C214" s="38"/>
      <c r="D214" s="38"/>
      <c r="E214" s="38"/>
      <c r="F214" s="38"/>
      <c r="G214" s="38"/>
      <c r="H214" s="38"/>
    </row>
    <row r="215" spans="2:8" x14ac:dyDescent="0.25">
      <c r="B215" s="38"/>
      <c r="C215" s="38"/>
      <c r="D215" s="38"/>
      <c r="E215" s="38"/>
      <c r="F215" s="38"/>
      <c r="G215" s="38"/>
      <c r="H215" s="38"/>
    </row>
    <row r="216" spans="2:8" x14ac:dyDescent="0.25">
      <c r="B216" s="38"/>
      <c r="C216" s="38"/>
      <c r="D216" s="38"/>
      <c r="E216" s="38"/>
      <c r="F216" s="38"/>
      <c r="G216" s="38"/>
      <c r="H216" s="38"/>
    </row>
    <row r="217" spans="2:8" x14ac:dyDescent="0.25">
      <c r="B217" s="38"/>
      <c r="C217" s="38"/>
      <c r="D217" s="38"/>
      <c r="E217" s="38"/>
      <c r="F217" s="38"/>
      <c r="G217" s="38"/>
      <c r="H217" s="38"/>
    </row>
    <row r="218" spans="2:8" x14ac:dyDescent="0.25">
      <c r="B218" s="38"/>
      <c r="C218" s="38"/>
      <c r="D218" s="38"/>
      <c r="E218" s="38"/>
      <c r="F218" s="38"/>
      <c r="G218" s="38"/>
      <c r="H218" s="38"/>
    </row>
    <row r="219" spans="2:8" x14ac:dyDescent="0.25">
      <c r="B219" s="38"/>
      <c r="C219" s="38"/>
      <c r="D219" s="38"/>
      <c r="G219" s="38"/>
      <c r="H219" s="38"/>
    </row>
    <row r="220" spans="2:8" x14ac:dyDescent="0.25">
      <c r="B220" s="38"/>
      <c r="C220" s="38"/>
      <c r="D220" s="38"/>
      <c r="G220" s="38"/>
      <c r="H220" s="38"/>
    </row>
    <row r="231" spans="2:8" x14ac:dyDescent="0.25">
      <c r="B231" s="38"/>
      <c r="C231" s="38"/>
      <c r="D231" s="38"/>
      <c r="E231" s="38"/>
      <c r="F231" s="38"/>
      <c r="G231" s="38"/>
      <c r="H231" s="38"/>
    </row>
    <row r="232" spans="2:8" x14ac:dyDescent="0.25">
      <c r="B232" s="38"/>
      <c r="C232" s="38"/>
      <c r="D232" s="38"/>
      <c r="E232" s="38"/>
      <c r="F232" s="38"/>
      <c r="G232" s="38"/>
      <c r="H232" s="38"/>
    </row>
    <row r="1047961" spans="2:9" x14ac:dyDescent="0.25">
      <c r="E1047961" s="52"/>
      <c r="F1047961" s="52"/>
    </row>
    <row r="1047963" spans="2:9" x14ac:dyDescent="0.25">
      <c r="B1047963" s="49"/>
      <c r="C1047963" s="52"/>
      <c r="D1047963" s="52"/>
      <c r="G1047963" s="49"/>
      <c r="H1047963" s="49"/>
      <c r="I1047963" s="49"/>
    </row>
    <row r="1047975" spans="2:11" x14ac:dyDescent="0.25">
      <c r="B1047975" s="38"/>
      <c r="C1047975" s="38"/>
      <c r="D1047975" s="38"/>
      <c r="E1047975" s="38"/>
      <c r="F1047975" s="38"/>
      <c r="G1047975" s="38"/>
      <c r="H1047975" s="38"/>
      <c r="J1047975" s="49"/>
      <c r="K1047975" s="49"/>
    </row>
  </sheetData>
  <mergeCells count="190">
    <mergeCell ref="K93:L93"/>
    <mergeCell ref="K94:L94"/>
    <mergeCell ref="K95:L95"/>
    <mergeCell ref="K96:L96"/>
    <mergeCell ref="K97:L97"/>
    <mergeCell ref="K88:L88"/>
    <mergeCell ref="K89:L89"/>
    <mergeCell ref="K90:L90"/>
    <mergeCell ref="K91:L91"/>
    <mergeCell ref="K92:L92"/>
    <mergeCell ref="K83:L83"/>
    <mergeCell ref="K84:L84"/>
    <mergeCell ref="K85:L85"/>
    <mergeCell ref="K86:L86"/>
    <mergeCell ref="K87:L87"/>
    <mergeCell ref="K78:L78"/>
    <mergeCell ref="K79:L79"/>
    <mergeCell ref="K80:L80"/>
    <mergeCell ref="K81:L81"/>
    <mergeCell ref="K82:L82"/>
    <mergeCell ref="K73:L73"/>
    <mergeCell ref="K74:L74"/>
    <mergeCell ref="K75:L75"/>
    <mergeCell ref="K76:L76"/>
    <mergeCell ref="K77:L77"/>
    <mergeCell ref="K68:L68"/>
    <mergeCell ref="K69:L69"/>
    <mergeCell ref="K70:L70"/>
    <mergeCell ref="K71:L71"/>
    <mergeCell ref="K72:L72"/>
    <mergeCell ref="K63:L63"/>
    <mergeCell ref="K64:L64"/>
    <mergeCell ref="K65:L65"/>
    <mergeCell ref="K66:L66"/>
    <mergeCell ref="K67:L67"/>
    <mergeCell ref="K58:L58"/>
    <mergeCell ref="K59:L59"/>
    <mergeCell ref="K60:L60"/>
    <mergeCell ref="K61:L61"/>
    <mergeCell ref="K62:L62"/>
    <mergeCell ref="K53:L53"/>
    <mergeCell ref="K54:L54"/>
    <mergeCell ref="K55:L55"/>
    <mergeCell ref="K56:L56"/>
    <mergeCell ref="K57:L57"/>
    <mergeCell ref="K48:L48"/>
    <mergeCell ref="K49:L49"/>
    <mergeCell ref="K50:L50"/>
    <mergeCell ref="K51:L51"/>
    <mergeCell ref="K52:L52"/>
    <mergeCell ref="K43:L43"/>
    <mergeCell ref="K44:L44"/>
    <mergeCell ref="K45:L45"/>
    <mergeCell ref="K46:L46"/>
    <mergeCell ref="K47:L47"/>
    <mergeCell ref="K38:L38"/>
    <mergeCell ref="K39:L39"/>
    <mergeCell ref="K40:L40"/>
    <mergeCell ref="K41:L41"/>
    <mergeCell ref="K42:L42"/>
    <mergeCell ref="K33:L33"/>
    <mergeCell ref="K34:L34"/>
    <mergeCell ref="K35:L35"/>
    <mergeCell ref="K36:L36"/>
    <mergeCell ref="K37:L37"/>
    <mergeCell ref="K28:L28"/>
    <mergeCell ref="K29:L29"/>
    <mergeCell ref="K30:L30"/>
    <mergeCell ref="K31:L31"/>
    <mergeCell ref="K32:L32"/>
    <mergeCell ref="K23:L23"/>
    <mergeCell ref="K24:L24"/>
    <mergeCell ref="K25:L25"/>
    <mergeCell ref="K26:L26"/>
    <mergeCell ref="K27:L27"/>
    <mergeCell ref="K18:L18"/>
    <mergeCell ref="K19:L19"/>
    <mergeCell ref="K20:L20"/>
    <mergeCell ref="K21:L21"/>
    <mergeCell ref="K22:L22"/>
    <mergeCell ref="K13:L13"/>
    <mergeCell ref="K14:L14"/>
    <mergeCell ref="K15:L15"/>
    <mergeCell ref="K16:L16"/>
    <mergeCell ref="K17:L17"/>
    <mergeCell ref="K8:L8"/>
    <mergeCell ref="K9:L9"/>
    <mergeCell ref="K10:L10"/>
    <mergeCell ref="K11:L11"/>
    <mergeCell ref="K12:L12"/>
    <mergeCell ref="I93:J93"/>
    <mergeCell ref="I94:J94"/>
    <mergeCell ref="I95:J95"/>
    <mergeCell ref="I96:J96"/>
    <mergeCell ref="I97:J97"/>
    <mergeCell ref="I88:J88"/>
    <mergeCell ref="I89:J89"/>
    <mergeCell ref="I90:J90"/>
    <mergeCell ref="I91:J91"/>
    <mergeCell ref="I92:J92"/>
    <mergeCell ref="I83:J83"/>
    <mergeCell ref="I84:J84"/>
    <mergeCell ref="I85:J85"/>
    <mergeCell ref="I86:J86"/>
    <mergeCell ref="I87:J87"/>
    <mergeCell ref="I78:J78"/>
    <mergeCell ref="I79:J79"/>
    <mergeCell ref="I80:J80"/>
    <mergeCell ref="I81:J81"/>
    <mergeCell ref="I82:J82"/>
    <mergeCell ref="I73:J73"/>
    <mergeCell ref="I74:J74"/>
    <mergeCell ref="I75:J75"/>
    <mergeCell ref="I76:J76"/>
    <mergeCell ref="I77:J77"/>
    <mergeCell ref="I68:J68"/>
    <mergeCell ref="I69:J69"/>
    <mergeCell ref="I70:J70"/>
    <mergeCell ref="I71:J71"/>
    <mergeCell ref="I72:J72"/>
    <mergeCell ref="I63:J63"/>
    <mergeCell ref="I64:J64"/>
    <mergeCell ref="I65:J65"/>
    <mergeCell ref="I66:J66"/>
    <mergeCell ref="I67:J67"/>
    <mergeCell ref="I58:J58"/>
    <mergeCell ref="I59:J59"/>
    <mergeCell ref="I60:J60"/>
    <mergeCell ref="I61:J61"/>
    <mergeCell ref="I62:J62"/>
    <mergeCell ref="I53:J53"/>
    <mergeCell ref="I54:J54"/>
    <mergeCell ref="I55:J55"/>
    <mergeCell ref="I56:J56"/>
    <mergeCell ref="I57:J57"/>
    <mergeCell ref="I48:J48"/>
    <mergeCell ref="I49:J49"/>
    <mergeCell ref="I50:J50"/>
    <mergeCell ref="I51:J51"/>
    <mergeCell ref="I52:J52"/>
    <mergeCell ref="I43:J43"/>
    <mergeCell ref="I44:J44"/>
    <mergeCell ref="I45:J45"/>
    <mergeCell ref="I46:J46"/>
    <mergeCell ref="I47:J47"/>
    <mergeCell ref="I38:J38"/>
    <mergeCell ref="I39:J39"/>
    <mergeCell ref="I40:J40"/>
    <mergeCell ref="I41:J41"/>
    <mergeCell ref="I42:J42"/>
    <mergeCell ref="I33:J33"/>
    <mergeCell ref="I34:J34"/>
    <mergeCell ref="I35:J35"/>
    <mergeCell ref="I36:J36"/>
    <mergeCell ref="I37:J37"/>
    <mergeCell ref="I28:J28"/>
    <mergeCell ref="I29:J29"/>
    <mergeCell ref="I30:J30"/>
    <mergeCell ref="I31:J31"/>
    <mergeCell ref="I32:J32"/>
    <mergeCell ref="I23:J23"/>
    <mergeCell ref="I24:J24"/>
    <mergeCell ref="I25:J25"/>
    <mergeCell ref="I26:J26"/>
    <mergeCell ref="I27:J27"/>
    <mergeCell ref="I18:J18"/>
    <mergeCell ref="I19:J19"/>
    <mergeCell ref="I20:J20"/>
    <mergeCell ref="I21:J21"/>
    <mergeCell ref="I22:J22"/>
    <mergeCell ref="I13:J13"/>
    <mergeCell ref="I14:J14"/>
    <mergeCell ref="I15:J15"/>
    <mergeCell ref="I16:J16"/>
    <mergeCell ref="I17:J17"/>
    <mergeCell ref="I8:J8"/>
    <mergeCell ref="I9:J9"/>
    <mergeCell ref="I10:J10"/>
    <mergeCell ref="I11:J11"/>
    <mergeCell ref="I12:J12"/>
    <mergeCell ref="J1:K2"/>
    <mergeCell ref="J3:K4"/>
    <mergeCell ref="L1:L2"/>
    <mergeCell ref="L3:L4"/>
    <mergeCell ref="I6:J6"/>
    <mergeCell ref="I7:J7"/>
    <mergeCell ref="K6:L6"/>
    <mergeCell ref="K7:L7"/>
    <mergeCell ref="A1:B4"/>
    <mergeCell ref="C1:I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D1C69B932E67942A0CAC6F37C8AE688" ma:contentTypeVersion="17" ma:contentTypeDescription="Crear nuevo documento." ma:contentTypeScope="" ma:versionID="b36dabb21f297415b3b3b033c66e627c">
  <xsd:schema xmlns:xsd="http://www.w3.org/2001/XMLSchema" xmlns:xs="http://www.w3.org/2001/XMLSchema" xmlns:p="http://schemas.microsoft.com/office/2006/metadata/properties" xmlns:ns2="273f7267-0ab5-4a26-9df0-693e7eb209e6" xmlns:ns3="e31311bd-31ff-4282-8d42-643c92e0006f" targetNamespace="http://schemas.microsoft.com/office/2006/metadata/properties" ma:root="true" ma:fieldsID="086da1f1da53b02fb994b787a9118e21" ns2:_="" ns3:_="">
    <xsd:import namespace="273f7267-0ab5-4a26-9df0-693e7eb209e6"/>
    <xsd:import namespace="e31311bd-31ff-4282-8d42-643c92e0006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_x0053_IG2020"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3f7267-0ab5-4a26-9df0-693e7eb209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x0053_IG2020" ma:index="20" nillable="true" ma:displayName="SIG 2020" ma:format="Dropdown" ma:internalName="_x0053_IG2020" ma:percentage="TRUE">
      <xsd:simpleType>
        <xsd:restriction base="dms:Number"/>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344f0481-d2ea-4da5-b946-ee24ca3ed83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31311bd-31ff-4282-8d42-643c92e0006f"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0546367e-dae6-4911-83f7-53e0e68f3650}" ma:internalName="TaxCatchAll" ma:showField="CatchAllData" ma:web="e31311bd-31ff-4282-8d42-643c92e0006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53_IG2020 xmlns="273f7267-0ab5-4a26-9df0-693e7eb209e6" xsi:nil="true"/>
    <TaxCatchAll xmlns="e31311bd-31ff-4282-8d42-643c92e0006f" xsi:nil="true"/>
    <lcf76f155ced4ddcb4097134ff3c332f xmlns="273f7267-0ab5-4a26-9df0-693e7eb209e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A7B1867-754C-4FF9-B429-C83D807A2C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3f7267-0ab5-4a26-9df0-693e7eb209e6"/>
    <ds:schemaRef ds:uri="e31311bd-31ff-4282-8d42-643c92e000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903C1A-A3F3-48CC-A5A7-F776AD8762B5}">
  <ds:schemaRefs>
    <ds:schemaRef ds:uri="http://schemas.microsoft.com/sharepoint/v3/contenttype/forms"/>
  </ds:schemaRefs>
</ds:datastoreItem>
</file>

<file path=customXml/itemProps3.xml><?xml version="1.0" encoding="utf-8"?>
<ds:datastoreItem xmlns:ds="http://schemas.openxmlformats.org/officeDocument/2006/customXml" ds:itemID="{EEB29238-9405-4349-A27F-C84187774530}">
  <ds:schemaRefs>
    <ds:schemaRef ds:uri="http://purl.org/dc/terms/"/>
    <ds:schemaRef ds:uri="http://purl.org/dc/dcmitype/"/>
    <ds:schemaRef ds:uri="http://schemas.openxmlformats.org/package/2006/metadata/core-properties"/>
    <ds:schemaRef ds:uri="http://schemas.microsoft.com/office/2006/metadata/properties"/>
    <ds:schemaRef ds:uri="http://schemas.microsoft.com/office/infopath/2007/PartnerControls"/>
    <ds:schemaRef ds:uri="http://schemas.microsoft.com/office/2006/documentManagement/types"/>
    <ds:schemaRef ds:uri="http://purl.org/dc/elements/1.1/"/>
    <ds:schemaRef ds:uri="e31311bd-31ff-4282-8d42-643c92e0006f"/>
    <ds:schemaRef ds:uri="273f7267-0ab5-4a26-9df0-693e7eb209e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2021</vt:lpstr>
      <vt:lpstr>Hoja3</vt:lpstr>
    </vt:vector>
  </TitlesOfParts>
  <Manager/>
  <Company>Luffi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Oficina de Asesoría Jurídica</dc:creator>
  <cp:keywords/>
  <dc:description/>
  <cp:lastModifiedBy>usuario</cp:lastModifiedBy>
  <cp:revision/>
  <dcterms:created xsi:type="dcterms:W3CDTF">2020-07-10T20:32:39Z</dcterms:created>
  <dcterms:modified xsi:type="dcterms:W3CDTF">2023-02-06T19:46:27Z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0x0101000D1C69B932E67942A0CAC6F37C8AE688</vt:lpwstr>
  </property>
  <property fmtid="{D5CDD505-2E9C-101B-9397-08002B2CF9AE}" pid="3" name="MediaServiceImageTags">
    <vt:lpwstr/>
  </property>
</Properties>
</file>