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workbookProtection workbookPassword="CC3D" lockStructure="1"/>
  <bookViews>
    <workbookView xWindow="0" yWindow="240" windowWidth="19410" windowHeight="10830"/>
  </bookViews>
  <sheets>
    <sheet name="CONTROL DE SEMINARIOS" sheetId="1" r:id="rId1"/>
    <sheet name="PLANTILLA RESOLUCIONES" sheetId="3" r:id="rId2"/>
    <sheet name="Hoja1" sheetId="4" r:id="rId3"/>
    <sheet name="Hoja2" sheetId="5" r:id="rId4"/>
    <sheet name="Hoja3" sheetId="6" r:id="rId5"/>
  </sheets>
  <externalReferences>
    <externalReference r:id="rId6"/>
  </externalReferences>
  <definedNames>
    <definedName name="_xlnm.Print_Area" localSheetId="0">'CONTROL DE SEMINARIOS'!$A$1:$U$41</definedName>
  </definedNames>
  <calcPr calcId="145621"/>
</workbook>
</file>

<file path=xl/calcChain.xml><?xml version="1.0" encoding="utf-8"?>
<calcChain xmlns="http://schemas.openxmlformats.org/spreadsheetml/2006/main">
  <c r="L20" i="1" l="1"/>
  <c r="M20" i="1" s="1"/>
  <c r="O20" i="1" s="1"/>
  <c r="T20" i="1" s="1"/>
  <c r="L21" i="1"/>
  <c r="M21" i="1"/>
  <c r="O21" i="1" s="1"/>
  <c r="T21" i="1" s="1"/>
  <c r="L22" i="1"/>
  <c r="M22" i="1"/>
  <c r="O22" i="1"/>
  <c r="T22" i="1" s="1"/>
  <c r="L23" i="1"/>
  <c r="M23" i="1" s="1"/>
  <c r="O23" i="1" s="1"/>
  <c r="T23" i="1" s="1"/>
  <c r="L24" i="1"/>
  <c r="M24" i="1" s="1"/>
  <c r="O24" i="1" s="1"/>
  <c r="T24" i="1" s="1"/>
  <c r="L25" i="1"/>
  <c r="M25" i="1" s="1"/>
  <c r="O25" i="1" s="1"/>
  <c r="T25" i="1" s="1"/>
  <c r="L26" i="1"/>
  <c r="M26" i="1" s="1"/>
  <c r="O26" i="1" s="1"/>
  <c r="T26" i="1" s="1"/>
  <c r="L27" i="1"/>
  <c r="M27" i="1" s="1"/>
  <c r="O27" i="1" s="1"/>
  <c r="T27" i="1" s="1"/>
  <c r="L28" i="1"/>
  <c r="M28" i="1" s="1"/>
  <c r="O28" i="1" s="1"/>
  <c r="T28" i="1" s="1"/>
  <c r="L29" i="1"/>
  <c r="M29" i="1" s="1"/>
  <c r="O29" i="1" s="1"/>
  <c r="T29" i="1" s="1"/>
  <c r="L30" i="1"/>
  <c r="M30" i="1" s="1"/>
  <c r="O30" i="1" s="1"/>
  <c r="T30" i="1" s="1"/>
  <c r="L31" i="1"/>
  <c r="M31" i="1" s="1"/>
  <c r="O31" i="1" s="1"/>
  <c r="T31" i="1" s="1"/>
  <c r="L32" i="1"/>
  <c r="M32" i="1" s="1"/>
  <c r="O32" i="1" s="1"/>
  <c r="T32" i="1" s="1"/>
  <c r="L33" i="1"/>
  <c r="M33" i="1" s="1"/>
  <c r="O33" i="1" s="1"/>
  <c r="T33" i="1" s="1"/>
  <c r="L34" i="1"/>
  <c r="M34" i="1" s="1"/>
  <c r="O34" i="1" s="1"/>
  <c r="T34" i="1" s="1"/>
  <c r="L35" i="1"/>
  <c r="M35" i="1" s="1"/>
  <c r="O35" i="1" s="1"/>
  <c r="T35" i="1" s="1"/>
  <c r="G10" i="3" l="1"/>
  <c r="G11" i="3"/>
  <c r="G12" i="3"/>
  <c r="G13" i="3"/>
  <c r="G14" i="3"/>
  <c r="G15" i="3"/>
  <c r="G16" i="3"/>
  <c r="G17" i="3"/>
  <c r="G8" i="3"/>
  <c r="G3" i="3"/>
  <c r="G4" i="3"/>
  <c r="G5" i="3"/>
  <c r="G6" i="3"/>
  <c r="G7" i="3"/>
  <c r="G9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2" i="3"/>
  <c r="H3" i="3"/>
  <c r="J3" i="3"/>
  <c r="K3" i="3"/>
  <c r="L3" i="3"/>
  <c r="M3" i="3"/>
  <c r="N3" i="3"/>
  <c r="O3" i="3"/>
  <c r="P3" i="3"/>
  <c r="Q3" i="3"/>
  <c r="T3" i="3"/>
  <c r="H4" i="3"/>
  <c r="I4" i="3"/>
  <c r="J4" i="3"/>
  <c r="K4" i="3"/>
  <c r="L4" i="3"/>
  <c r="M4" i="3"/>
  <c r="N4" i="3"/>
  <c r="O4" i="3"/>
  <c r="P4" i="3"/>
  <c r="Q4" i="3"/>
  <c r="T4" i="3"/>
  <c r="H5" i="3"/>
  <c r="I5" i="3"/>
  <c r="J5" i="3"/>
  <c r="K5" i="3"/>
  <c r="L5" i="3"/>
  <c r="M5" i="3"/>
  <c r="N5" i="3"/>
  <c r="O5" i="3"/>
  <c r="P5" i="3"/>
  <c r="Q5" i="3"/>
  <c r="T5" i="3"/>
  <c r="H6" i="3"/>
  <c r="I6" i="3"/>
  <c r="J6" i="3"/>
  <c r="K6" i="3"/>
  <c r="L6" i="3"/>
  <c r="M6" i="3"/>
  <c r="N6" i="3"/>
  <c r="O6" i="3"/>
  <c r="P6" i="3"/>
  <c r="Q6" i="3"/>
  <c r="T6" i="3"/>
  <c r="I7" i="3"/>
  <c r="J7" i="3"/>
  <c r="K7" i="3"/>
  <c r="L7" i="3"/>
  <c r="M7" i="3"/>
  <c r="N7" i="3"/>
  <c r="O7" i="3"/>
  <c r="P7" i="3"/>
  <c r="Q7" i="3"/>
  <c r="T7" i="3"/>
  <c r="H8" i="3"/>
  <c r="J8" i="3"/>
  <c r="K8" i="3"/>
  <c r="L8" i="3"/>
  <c r="M8" i="3"/>
  <c r="N8" i="3"/>
  <c r="O8" i="3"/>
  <c r="P8" i="3"/>
  <c r="Q8" i="3"/>
  <c r="T8" i="3"/>
  <c r="H9" i="3"/>
  <c r="I9" i="3"/>
  <c r="J9" i="3"/>
  <c r="K9" i="3"/>
  <c r="L9" i="3"/>
  <c r="M9" i="3"/>
  <c r="N9" i="3"/>
  <c r="O9" i="3"/>
  <c r="P9" i="3"/>
  <c r="Q9" i="3"/>
  <c r="T9" i="3"/>
  <c r="H10" i="3"/>
  <c r="I10" i="3"/>
  <c r="J10" i="3"/>
  <c r="K10" i="3"/>
  <c r="L10" i="3"/>
  <c r="M10" i="3"/>
  <c r="N10" i="3"/>
  <c r="O10" i="3"/>
  <c r="Q10" i="3"/>
  <c r="T10" i="3"/>
  <c r="H11" i="3"/>
  <c r="I11" i="3"/>
  <c r="J11" i="3"/>
  <c r="K11" i="3"/>
  <c r="L11" i="3"/>
  <c r="M11" i="3"/>
  <c r="N11" i="3"/>
  <c r="O11" i="3"/>
  <c r="P11" i="3"/>
  <c r="Q11" i="3"/>
  <c r="T11" i="3"/>
  <c r="H12" i="3"/>
  <c r="I12" i="3"/>
  <c r="J12" i="3"/>
  <c r="K12" i="3"/>
  <c r="L12" i="3"/>
  <c r="M12" i="3"/>
  <c r="N12" i="3"/>
  <c r="O12" i="3"/>
  <c r="P12" i="3"/>
  <c r="Q12" i="3"/>
  <c r="T12" i="3"/>
  <c r="H13" i="3"/>
  <c r="I13" i="3"/>
  <c r="J13" i="3"/>
  <c r="K13" i="3"/>
  <c r="L13" i="3"/>
  <c r="M13" i="3"/>
  <c r="N13" i="3"/>
  <c r="O13" i="3"/>
  <c r="P13" i="3"/>
  <c r="Q13" i="3"/>
  <c r="T13" i="3"/>
  <c r="H14" i="3"/>
  <c r="I14" i="3"/>
  <c r="J14" i="3"/>
  <c r="K14" i="3"/>
  <c r="L14" i="3"/>
  <c r="M14" i="3"/>
  <c r="N14" i="3"/>
  <c r="O14" i="3"/>
  <c r="P14" i="3"/>
  <c r="Q14" i="3"/>
  <c r="T14" i="3"/>
  <c r="H15" i="3"/>
  <c r="I15" i="3"/>
  <c r="J15" i="3"/>
  <c r="K15" i="3"/>
  <c r="L15" i="3"/>
  <c r="M15" i="3"/>
  <c r="N15" i="3"/>
  <c r="O15" i="3"/>
  <c r="P15" i="3"/>
  <c r="Q15" i="3"/>
  <c r="T15" i="3"/>
  <c r="H16" i="3"/>
  <c r="I16" i="3"/>
  <c r="J16" i="3"/>
  <c r="K16" i="3"/>
  <c r="L16" i="3"/>
  <c r="M16" i="3"/>
  <c r="N16" i="3"/>
  <c r="O16" i="3"/>
  <c r="P16" i="3"/>
  <c r="Q16" i="3"/>
  <c r="T16" i="3"/>
  <c r="H17" i="3"/>
  <c r="I17" i="3"/>
  <c r="J17" i="3"/>
  <c r="K17" i="3"/>
  <c r="L17" i="3"/>
  <c r="M17" i="3"/>
  <c r="N17" i="3"/>
  <c r="O17" i="3"/>
  <c r="P17" i="3"/>
  <c r="Q17" i="3"/>
  <c r="T17" i="3"/>
  <c r="F4" i="3"/>
  <c r="F7" i="3"/>
  <c r="F10" i="3"/>
  <c r="U7" i="3"/>
  <c r="U9" i="3"/>
  <c r="U6" i="3"/>
  <c r="U5" i="3"/>
  <c r="F5" i="3"/>
  <c r="F8" i="3"/>
  <c r="F11" i="3"/>
  <c r="F14" i="3"/>
  <c r="U11" i="3"/>
  <c r="U12" i="3"/>
  <c r="U8" i="3"/>
  <c r="U10" i="3"/>
  <c r="F3" i="3"/>
  <c r="F9" i="3"/>
  <c r="F12" i="3"/>
  <c r="F15" i="3"/>
  <c r="F17" i="3"/>
  <c r="U15" i="3"/>
  <c r="U16" i="3"/>
  <c r="U13" i="3"/>
  <c r="U14" i="3"/>
  <c r="F13" i="3"/>
  <c r="F16" i="3"/>
  <c r="F6" i="3"/>
  <c r="U4" i="3"/>
  <c r="U3" i="3"/>
  <c r="U17" i="3"/>
  <c r="F2" i="3"/>
  <c r="T2" i="3" l="1"/>
  <c r="Q2" i="3"/>
  <c r="P2" i="3"/>
  <c r="O2" i="3"/>
  <c r="N2" i="3"/>
  <c r="M2" i="3"/>
  <c r="L2" i="3"/>
  <c r="K2" i="3"/>
  <c r="J2" i="3"/>
  <c r="I2" i="3"/>
  <c r="R36" i="1"/>
  <c r="U2" i="3"/>
  <c r="R3" i="3" l="1"/>
  <c r="R5" i="3"/>
  <c r="R9" i="3"/>
  <c r="R11" i="3"/>
  <c r="R13" i="3"/>
  <c r="R15" i="3"/>
  <c r="R17" i="3"/>
  <c r="R4" i="3"/>
  <c r="R6" i="3"/>
  <c r="R7" i="3"/>
  <c r="R8" i="3"/>
  <c r="R10" i="3"/>
  <c r="R12" i="3"/>
  <c r="R14" i="3"/>
  <c r="R16" i="3"/>
  <c r="O36" i="1"/>
  <c r="T36" i="1"/>
  <c r="R2" i="3"/>
  <c r="H2" i="3"/>
  <c r="S10" i="3"/>
  <c r="S17" i="3"/>
  <c r="S8" i="3"/>
  <c r="S6" i="3"/>
  <c r="S15" i="3"/>
  <c r="S9" i="3"/>
  <c r="S12" i="3"/>
  <c r="S14" i="3"/>
  <c r="S3" i="3"/>
  <c r="S13" i="3"/>
  <c r="S2" i="3"/>
  <c r="S5" i="3"/>
  <c r="S7" i="3"/>
  <c r="S16" i="3"/>
  <c r="S4" i="3"/>
  <c r="S11" i="3"/>
  <c r="V14" i="3" l="1"/>
  <c r="V10" i="3"/>
  <c r="V7" i="3"/>
  <c r="V4" i="3"/>
  <c r="V15" i="3"/>
  <c r="V11" i="3"/>
  <c r="V5" i="3"/>
  <c r="V2" i="3"/>
  <c r="V16" i="3"/>
  <c r="V12" i="3"/>
  <c r="V8" i="3"/>
  <c r="V6" i="3"/>
  <c r="V17" i="3"/>
  <c r="V13" i="3"/>
  <c r="V9" i="3"/>
  <c r="V3" i="3"/>
  <c r="I3" i="3"/>
  <c r="P10" i="3"/>
  <c r="W14" i="3"/>
  <c r="W15" i="3"/>
  <c r="W16" i="3"/>
  <c r="W17" i="3"/>
  <c r="W10" i="3"/>
  <c r="W3" i="3"/>
  <c r="W6" i="3"/>
  <c r="W4" i="3"/>
  <c r="W7" i="3"/>
  <c r="W5" i="3"/>
  <c r="W8" i="3"/>
  <c r="W9" i="3"/>
  <c r="W11" i="3"/>
  <c r="W2" i="3"/>
  <c r="W13" i="3"/>
  <c r="W12" i="3"/>
</calcChain>
</file>

<file path=xl/comments1.xml><?xml version="1.0" encoding="utf-8"?>
<comments xmlns="http://schemas.openxmlformats.org/spreadsheetml/2006/main">
  <authors>
    <author>USUARIO</author>
  </authors>
  <commentList>
    <comment ref="Q19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 EJEMPLO CUCUTA-PAMPLONA-CUCUTA</t>
        </r>
      </text>
    </comment>
  </commentList>
</comments>
</file>

<file path=xl/sharedStrings.xml><?xml version="1.0" encoding="utf-8"?>
<sst xmlns="http://schemas.openxmlformats.org/spreadsheetml/2006/main" count="150" uniqueCount="126">
  <si>
    <t>Nº</t>
  </si>
  <si>
    <t>DATOS GENERALES DEL CONFERENCISTA</t>
  </si>
  <si>
    <t>EL COORDINADOR Y / O SUPERVISOR</t>
  </si>
  <si>
    <r>
      <t>·</t>
    </r>
    <r>
      <rPr>
        <sz val="8"/>
        <color indexed="8"/>
        <rFont val="Calibri"/>
        <family val="2"/>
      </rPr>
      <t>          Realizar el Seminario en la fecha programada.</t>
    </r>
  </si>
  <si>
    <t>TIPO DE IDENTIFICACION ( C.C o T.I)</t>
  </si>
  <si>
    <t>NUMERO DE IDENTIFICACIÓN</t>
  </si>
  <si>
    <t>NOMBRE DEL SEMINARIO</t>
  </si>
  <si>
    <t>NUMERO DE HORAS DEL MÓDULO</t>
  </si>
  <si>
    <t>FECHA DEL SEMINARIO</t>
  </si>
  <si>
    <t xml:space="preserve">       NOTA: Este documento es requisito indispensable para:</t>
  </si>
  <si>
    <r>
      <t>·</t>
    </r>
    <r>
      <rPr>
        <sz val="8"/>
        <color indexed="8"/>
        <rFont val="Calibri"/>
        <family val="2"/>
      </rPr>
      <t>         Separa el Registro Presupuestal.</t>
    </r>
  </si>
  <si>
    <t>GRADO DE ESCOLARIDAD</t>
  </si>
  <si>
    <t>ACTA DE APROBACIÓN No</t>
  </si>
  <si>
    <t>PROGRAMA SOLICITANTE</t>
  </si>
  <si>
    <t>TOTAL A CANCELAR</t>
  </si>
  <si>
    <t>Facultades</t>
  </si>
  <si>
    <t>ARTES Y HUMANIDADES</t>
  </si>
  <si>
    <t>INGENIERIAS Y ARQUITECTURA</t>
  </si>
  <si>
    <t>CIENCIAS ECONÓMICAS Y EMPRESARIALES</t>
  </si>
  <si>
    <t>CIENCIAS BASICAS</t>
  </si>
  <si>
    <t>CIENCIAS AGRARIAS</t>
  </si>
  <si>
    <t>SALUD</t>
  </si>
  <si>
    <t>Tipo de evento</t>
  </si>
  <si>
    <t>DIPLOMADO</t>
  </si>
  <si>
    <t>SEMINARIO</t>
  </si>
  <si>
    <t>CURSO</t>
  </si>
  <si>
    <t>TALLER</t>
  </si>
  <si>
    <t>CONGRESO</t>
  </si>
  <si>
    <t>SIMPOSIO</t>
  </si>
  <si>
    <t>JORNADA</t>
  </si>
  <si>
    <t>FORO</t>
  </si>
  <si>
    <t>DOCTOR</t>
  </si>
  <si>
    <t>ESPECIALISTA</t>
  </si>
  <si>
    <t>ESCOLARIDAD</t>
  </si>
  <si>
    <t>HORAS</t>
  </si>
  <si>
    <t>VALOR DE LA HORA</t>
  </si>
  <si>
    <t>MAGISTER</t>
  </si>
  <si>
    <t>EXPERTO</t>
  </si>
  <si>
    <t>TECNICO</t>
  </si>
  <si>
    <t>TECNOLOGO</t>
  </si>
  <si>
    <t>PREGRADO</t>
  </si>
  <si>
    <t>AUXILIAR</t>
  </si>
  <si>
    <t>EDUCACION</t>
  </si>
  <si>
    <t>NOMBRES Y APELLIDOS COMPLETOS DEL FACILITADOR</t>
  </si>
  <si>
    <t>VALOR A CANCELAR HONORARIOS O BONIFICACIÓN</t>
  </si>
  <si>
    <t xml:space="preserve">VICERRECTORIA DE INVESTIGACIONES </t>
  </si>
  <si>
    <t>FACULTAD Y/O DEPENDENCIA SOLICITANTE</t>
  </si>
  <si>
    <t>dependencia que avala el evento</t>
  </si>
  <si>
    <t>DIRECCIÓN DE INTERACCIÓN SOCIAL</t>
  </si>
  <si>
    <t>BIENESTAR UNIVERSITARIO</t>
  </si>
  <si>
    <t>CONSEJO DE LA FACULTAD DE INGENIERIAS Y ARQUITECTURA</t>
  </si>
  <si>
    <t>CONSEJO DE LA  FACULTAD  DE ARTES Y HUMANIDADES</t>
  </si>
  <si>
    <t>CONSEJO DE LA FACULTAD DE CIENCIAS ECONÓMICAS Y EMPRESARIALES</t>
  </si>
  <si>
    <t>CONSEJO DE LA FACULTAD CIENCIAS BASICAS</t>
  </si>
  <si>
    <t>CONSEJO DE LA FACULTAD CIENCIAS AGRARIAS</t>
  </si>
  <si>
    <t>CONSEJO DE LA FACULTAD SALUD</t>
  </si>
  <si>
    <t>CONSEJO DE LA FACULTAD EDUCACION</t>
  </si>
  <si>
    <t>DEPENDENCIA QUE AVALA EL EVENTO</t>
  </si>
  <si>
    <t>CIUDAD A REALIZAR EL EVENTO</t>
  </si>
  <si>
    <t>TIPO DE EVENTO</t>
  </si>
  <si>
    <t>TIPO DE VINCULACION DEL FACILITADOR</t>
  </si>
  <si>
    <t>ADMINISTRATIVO</t>
  </si>
  <si>
    <t xml:space="preserve">DOCENTE TIEMPO COMPLETO </t>
  </si>
  <si>
    <t>DOCENTE TIEMPO COMPLETO OCASIONAL</t>
  </si>
  <si>
    <t>DOCENTE HORA CÁTEDRA</t>
  </si>
  <si>
    <t>EXTERNO</t>
  </si>
  <si>
    <t>Código</t>
  </si>
  <si>
    <t>Página</t>
  </si>
  <si>
    <t>1de 1</t>
  </si>
  <si>
    <t>TIPO DE DOCUMENTO DE IDENTIDAD</t>
  </si>
  <si>
    <t>CIV</t>
  </si>
  <si>
    <t>NIT</t>
  </si>
  <si>
    <t>R.C.</t>
  </si>
  <si>
    <t>T.I.</t>
  </si>
  <si>
    <t>T.P.</t>
  </si>
  <si>
    <t>VISA</t>
  </si>
  <si>
    <t>VALOR TOTAL DEL CDP</t>
  </si>
  <si>
    <t>NOMBRE DEL EVENTO</t>
  </si>
  <si>
    <t>GASTOS DE DESPLAZAMIENTO  O AUXILIO DE ALIMENTACION, ESTADIA Y TRANSPORTE TERRESTRE</t>
  </si>
  <si>
    <t>VALORES A CANCELAR</t>
  </si>
  <si>
    <t>FIS.EC-17 v.00</t>
  </si>
  <si>
    <t>FECHA DE APROBACIÓN  DEL ACTA</t>
  </si>
  <si>
    <t>CONFERENCIA</t>
  </si>
  <si>
    <t>ENCUENTRO</t>
  </si>
  <si>
    <t xml:space="preserve"> TOTAL RUBRO BONIFICACION POR EDUCACION CONTINUADA</t>
  </si>
  <si>
    <t xml:space="preserve"> TOTAL RUBRO HONORARIOS</t>
  </si>
  <si>
    <t xml:space="preserve"> TOTAL RUBRO VIÁTICOS Y GASTOS DE VIAJE</t>
  </si>
  <si>
    <t>CEDULA</t>
  </si>
  <si>
    <t>CEDULA DE EXTRANJERIA</t>
  </si>
  <si>
    <r>
      <t>TIPO DE VINCULACIÓN       (</t>
    </r>
    <r>
      <rPr>
        <b/>
        <sz val="9"/>
        <color indexed="10"/>
        <rFont val="Calibri"/>
        <family val="2"/>
      </rPr>
      <t xml:space="preserve">Bonificación </t>
    </r>
    <r>
      <rPr>
        <b/>
        <sz val="9"/>
        <color indexed="9"/>
        <rFont val="Calibri"/>
        <family val="2"/>
      </rPr>
      <t xml:space="preserve">docentes de planta, tiempo completo, administrativos, </t>
    </r>
    <r>
      <rPr>
        <b/>
        <sz val="9"/>
        <color indexed="10"/>
        <rFont val="Calibri"/>
        <family val="2"/>
      </rPr>
      <t>Honorarios</t>
    </r>
    <r>
      <rPr>
        <b/>
        <sz val="9"/>
        <color indexed="9"/>
        <rFont val="Calibri"/>
        <family val="2"/>
      </rPr>
      <t xml:space="preserve"> docentes externos y/o catedra)</t>
    </r>
  </si>
  <si>
    <t>BONIFICACION</t>
  </si>
  <si>
    <t>HONORARIOS</t>
  </si>
  <si>
    <t>FECHA DE APROBACION FORMATO DE FACTIBILIDAD</t>
  </si>
  <si>
    <t>CIUDAD DE EXPEDICION DEL DOCUMENTO</t>
  </si>
  <si>
    <t>NÚMERO DEL CDP Y FECHA DE EXPEDICIÓN</t>
  </si>
  <si>
    <t>DOCUMENTO</t>
  </si>
  <si>
    <t>FECHA</t>
  </si>
  <si>
    <t>CIUDAD</t>
  </si>
  <si>
    <t>RUTA APROBADA</t>
  </si>
  <si>
    <t>VALOR BONIFICACION</t>
  </si>
  <si>
    <t>VALOR BONIFICACION PESOS</t>
  </si>
  <si>
    <t xml:space="preserve">VIATICOS </t>
  </si>
  <si>
    <t>VIATICOS PESOS</t>
  </si>
  <si>
    <t xml:space="preserve">VALOR TOTAL </t>
  </si>
  <si>
    <t>VALOR TOTAL  PESOS</t>
  </si>
  <si>
    <t>SUMATORIAS</t>
  </si>
  <si>
    <t>RESOLUCION</t>
  </si>
  <si>
    <t>FECHA DE RESOLUCION</t>
  </si>
  <si>
    <t>intensidad horaria</t>
  </si>
  <si>
    <t>INTENSIDAD HORARIA LETRA</t>
  </si>
  <si>
    <t>VALOR CDP HONORARIOS</t>
  </si>
  <si>
    <t>TERCERO</t>
  </si>
  <si>
    <t>NOMBRE  DEL EVENTO</t>
  </si>
  <si>
    <t># CDP BONIFICACIÓN</t>
  </si>
  <si>
    <t>VALOR CDP VIÁTICOS</t>
  </si>
  <si>
    <t>CDP VIÁTICOS</t>
  </si>
  <si>
    <t>VALOR CDP BONIFICACIÓN</t>
  </si>
  <si>
    <t>RUTA APROBADA EN EL PROTOCOLO</t>
  </si>
  <si>
    <t>TIPO DE VINCULACIÓN</t>
  </si>
  <si>
    <t>CONTROL DE SEMINARIOS</t>
  </si>
  <si>
    <t>Bonificación docentes de planta, tiempo completo, administrativos, Honorarios docentes externos y/o catedra</t>
  </si>
  <si>
    <t>DOCENTE TIEMPO COMPLETO</t>
  </si>
  <si>
    <t xml:space="preserve"> ADMINISTRATIVO</t>
  </si>
  <si>
    <t>DOCENTE  DE PLANTA</t>
  </si>
  <si>
    <t>VICERRECTORIA DE INVESTIGACIONES</t>
  </si>
  <si>
    <t>VALOR DEL  CDP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</si>
</sst>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_);\(&quot;$&quot;\ #,##0\)"/>
    <numFmt numFmtId="42" formatCode="_(&quot;$&quot;\ * #,##0_);_(&quot;$&quot;\ * \(#,##0\);_(&quot;$&quot;\ * &quot;-&quot;_);_(@_)"/>
    <numFmt numFmtId="164" formatCode="[$$-240A]\ #,##0"/>
    <numFmt numFmtId="165" formatCode="_([$$-240A]\ * #,##0.00_);_([$$-240A]\ * \(#,##0.00\);_([$$-240A]\ * &quot;-&quot;??_);_(@_)"/>
    <numFmt numFmtId="166" formatCode="_([$$-240A]\ * #,##0_);_([$$-240A]\ * \(#,##0\);_([$$-240A]\ * &quot;-&quot;??_);_(@_)"/>
    <numFmt numFmtId="167" formatCode="&quot;$&quot;\ #,##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9"/>
      <name val="Calibri"/>
      <family val="2"/>
    </font>
    <font>
      <b/>
      <sz val="9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color rgb="FF2F2F2F"/>
      <name val="Segoe UI"/>
      <family val="2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0" fillId="3" borderId="0" xfId="0" applyFill="1"/>
    <xf numFmtId="0" fontId="0" fillId="0" borderId="0" xfId="0" applyFont="1" applyAlignment="1">
      <alignment wrapText="1"/>
    </xf>
    <xf numFmtId="0" fontId="15" fillId="3" borderId="0" xfId="1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/>
    <xf numFmtId="0" fontId="0" fillId="0" borderId="0" xfId="0" applyFont="1"/>
    <xf numFmtId="0" fontId="0" fillId="0" borderId="0" xfId="0" applyFont="1" applyAlignment="1">
      <alignment horizontal="center" wrapText="1"/>
    </xf>
    <xf numFmtId="0" fontId="15" fillId="3" borderId="0" xfId="1" applyFont="1" applyFill="1" applyBorder="1" applyAlignment="1">
      <alignment horizont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3" borderId="0" xfId="0" applyFont="1" applyFill="1" applyAlignment="1">
      <alignment horizontal="center" wrapText="1"/>
    </xf>
    <xf numFmtId="1" fontId="0" fillId="3" borderId="0" xfId="0" applyNumberFormat="1" applyFont="1" applyFill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3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1" fontId="19" fillId="3" borderId="0" xfId="0" applyNumberFormat="1" applyFont="1" applyFill="1" applyBorder="1" applyAlignment="1">
      <alignment horizontal="center" wrapText="1"/>
    </xf>
    <xf numFmtId="3" fontId="19" fillId="3" borderId="0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0" fillId="0" borderId="0" xfId="0" applyFont="1" applyFill="1" applyBorder="1"/>
    <xf numFmtId="0" fontId="15" fillId="0" borderId="0" xfId="1" applyFont="1" applyFill="1" applyBorder="1" applyAlignment="1">
      <alignment horizontal="right" wrapText="1"/>
    </xf>
    <xf numFmtId="0" fontId="0" fillId="0" borderId="0" xfId="0" applyFont="1" applyBorder="1" applyAlignment="1"/>
    <xf numFmtId="0" fontId="15" fillId="0" borderId="0" xfId="1" applyFont="1" applyFill="1" applyBorder="1" applyAlignment="1">
      <alignment horizontal="left" wrapText="1"/>
    </xf>
    <xf numFmtId="0" fontId="15" fillId="3" borderId="0" xfId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4" borderId="6" xfId="0" applyFill="1" applyBorder="1"/>
    <xf numFmtId="0" fontId="0" fillId="4" borderId="7" xfId="0" applyFill="1" applyBorder="1"/>
    <xf numFmtId="0" fontId="0" fillId="5" borderId="8" xfId="0" applyFill="1" applyBorder="1"/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5" borderId="11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0" fillId="5" borderId="11" xfId="0" applyFill="1" applyBorder="1"/>
    <xf numFmtId="3" fontId="4" fillId="0" borderId="2" xfId="0" applyNumberFormat="1" applyFont="1" applyBorder="1" applyAlignment="1">
      <alignment horizontal="left" wrapText="1"/>
    </xf>
    <xf numFmtId="3" fontId="4" fillId="0" borderId="3" xfId="0" applyNumberFormat="1" applyFont="1" applyBorder="1" applyAlignment="1">
      <alignment horizontal="left" wrapText="1"/>
    </xf>
    <xf numFmtId="3" fontId="4" fillId="0" borderId="3" xfId="0" applyNumberFormat="1" applyFont="1" applyBorder="1" applyAlignment="1" applyProtection="1">
      <alignment horizontal="left" wrapText="1"/>
    </xf>
    <xf numFmtId="3" fontId="4" fillId="0" borderId="12" xfId="0" applyNumberFormat="1" applyFont="1" applyBorder="1" applyAlignment="1" applyProtection="1">
      <alignment horizontal="left" wrapText="1"/>
    </xf>
    <xf numFmtId="0" fontId="0" fillId="0" borderId="12" xfId="0" applyBorder="1"/>
    <xf numFmtId="0" fontId="20" fillId="0" borderId="5" xfId="0" applyFont="1" applyBorder="1" applyAlignment="1">
      <alignment vertical="center"/>
    </xf>
    <xf numFmtId="0" fontId="0" fillId="0" borderId="13" xfId="0" applyFill="1" applyBorder="1"/>
    <xf numFmtId="0" fontId="20" fillId="0" borderId="7" xfId="0" applyFont="1" applyBorder="1" applyAlignment="1">
      <alignment vertical="center"/>
    </xf>
    <xf numFmtId="0" fontId="0" fillId="0" borderId="13" xfId="0" applyBorder="1"/>
    <xf numFmtId="0" fontId="15" fillId="3" borderId="0" xfId="1" applyFont="1" applyFill="1" applyBorder="1" applyAlignment="1">
      <alignment horizontal="center" wrapText="1"/>
    </xf>
    <xf numFmtId="0" fontId="15" fillId="3" borderId="0" xfId="1" applyFont="1" applyFill="1" applyBorder="1" applyAlignment="1">
      <alignment horizontal="left" wrapText="1"/>
    </xf>
    <xf numFmtId="0" fontId="15" fillId="3" borderId="0" xfId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center" wrapText="1"/>
    </xf>
    <xf numFmtId="0" fontId="0" fillId="4" borderId="0" xfId="0" applyFill="1"/>
    <xf numFmtId="0" fontId="21" fillId="0" borderId="13" xfId="0" applyFont="1" applyBorder="1"/>
    <xf numFmtId="0" fontId="21" fillId="0" borderId="13" xfId="0" applyFont="1" applyFill="1" applyBorder="1"/>
    <xf numFmtId="3" fontId="15" fillId="3" borderId="0" xfId="1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12" xfId="0" applyFill="1" applyBorder="1"/>
    <xf numFmtId="0" fontId="12" fillId="6" borderId="11" xfId="0" applyFont="1" applyFill="1" applyBorder="1"/>
    <xf numFmtId="0" fontId="0" fillId="0" borderId="0" xfId="0" applyFont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0" fillId="0" borderId="0" xfId="0" applyBorder="1"/>
    <xf numFmtId="0" fontId="21" fillId="7" borderId="11" xfId="0" applyFont="1" applyFill="1" applyBorder="1"/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3" borderId="0" xfId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center" wrapText="1"/>
    </xf>
    <xf numFmtId="0" fontId="22" fillId="0" borderId="0" xfId="1" applyFont="1" applyFill="1" applyBorder="1" applyAlignment="1">
      <alignment horizontal="center" wrapText="1"/>
    </xf>
    <xf numFmtId="0" fontId="15" fillId="3" borderId="0" xfId="1" applyFont="1" applyFill="1" applyBorder="1" applyAlignment="1">
      <alignment horizontal="center" wrapText="1"/>
    </xf>
    <xf numFmtId="3" fontId="15" fillId="0" borderId="0" xfId="1" applyNumberFormat="1" applyFont="1" applyFill="1" applyBorder="1" applyAlignment="1">
      <alignment wrapText="1"/>
    </xf>
    <xf numFmtId="0" fontId="23" fillId="2" borderId="0" xfId="1" applyFont="1" applyFill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3" borderId="0" xfId="0" applyFont="1" applyFill="1" applyAlignment="1">
      <alignment wrapText="1"/>
    </xf>
    <xf numFmtId="0" fontId="26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1" fontId="13" fillId="3" borderId="0" xfId="0" applyNumberFormat="1" applyFont="1" applyFill="1" applyAlignment="1">
      <alignment horizontal="center" wrapText="1"/>
    </xf>
    <xf numFmtId="0" fontId="13" fillId="3" borderId="0" xfId="0" applyFont="1" applyFill="1"/>
    <xf numFmtId="0" fontId="27" fillId="3" borderId="0" xfId="0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1" fontId="13" fillId="0" borderId="0" xfId="0" applyNumberFormat="1" applyFont="1" applyAlignment="1">
      <alignment horizontal="center" wrapText="1"/>
    </xf>
    <xf numFmtId="0" fontId="20" fillId="0" borderId="4" xfId="0" applyFont="1" applyFill="1" applyBorder="1" applyAlignment="1">
      <alignment vertical="center"/>
    </xf>
    <xf numFmtId="0" fontId="28" fillId="8" borderId="13" xfId="1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22" fillId="0" borderId="0" xfId="1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5" fillId="3" borderId="0" xfId="1" applyFont="1" applyFill="1" applyBorder="1" applyAlignment="1">
      <alignment horizontal="center" wrapText="1"/>
    </xf>
    <xf numFmtId="0" fontId="22" fillId="3" borderId="0" xfId="1" applyFont="1" applyFill="1" applyBorder="1" applyAlignment="1">
      <alignment horizontal="center" wrapText="1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wrapText="1"/>
    </xf>
    <xf numFmtId="0" fontId="22" fillId="2" borderId="15" xfId="1" applyFont="1" applyFill="1" applyBorder="1" applyAlignment="1">
      <alignment horizontal="center" vertical="center" wrapText="1"/>
    </xf>
    <xf numFmtId="0" fontId="22" fillId="2" borderId="16" xfId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31" fillId="7" borderId="13" xfId="0" applyFont="1" applyFill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wrapText="1"/>
    </xf>
    <xf numFmtId="164" fontId="9" fillId="3" borderId="13" xfId="0" applyNumberFormat="1" applyFont="1" applyFill="1" applyBorder="1" applyAlignment="1">
      <alignment horizontal="center" vertical="center" wrapText="1"/>
    </xf>
    <xf numFmtId="166" fontId="32" fillId="10" borderId="1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8" fillId="2" borderId="12" xfId="1" applyNumberFormat="1" applyFont="1" applyFill="1" applyBorder="1" applyAlignment="1">
      <alignment horizontal="center" vertical="center" wrapText="1"/>
    </xf>
    <xf numFmtId="3" fontId="15" fillId="0" borderId="0" xfId="1" applyNumberFormat="1" applyFont="1" applyFill="1" applyBorder="1" applyAlignment="1">
      <alignment horizontal="center" wrapText="1"/>
    </xf>
    <xf numFmtId="3" fontId="0" fillId="0" borderId="0" xfId="0" applyNumberFormat="1" applyFont="1" applyBorder="1"/>
    <xf numFmtId="3" fontId="31" fillId="7" borderId="13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 applyAlignment="1">
      <alignment horizontal="center" wrapText="1"/>
    </xf>
    <xf numFmtId="3" fontId="13" fillId="3" borderId="0" xfId="0" applyNumberFormat="1" applyFont="1" applyFill="1" applyAlignment="1">
      <alignment horizontal="center"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167" fontId="9" fillId="3" borderId="13" xfId="0" applyNumberFormat="1" applyFont="1" applyFill="1" applyBorder="1" applyAlignment="1" applyProtection="1">
      <alignment horizontal="center" vertical="center" wrapText="1"/>
    </xf>
    <xf numFmtId="167" fontId="32" fillId="10" borderId="13" xfId="0" applyNumberFormat="1" applyFont="1" applyFill="1" applyBorder="1" applyAlignment="1" applyProtection="1">
      <alignment horizontal="center" vertical="center" wrapText="1"/>
    </xf>
    <xf numFmtId="3" fontId="33" fillId="4" borderId="13" xfId="0" applyNumberFormat="1" applyFont="1" applyFill="1" applyBorder="1" applyAlignment="1">
      <alignment horizontal="center" vertical="center" wrapText="1"/>
    </xf>
    <xf numFmtId="2" fontId="33" fillId="4" borderId="13" xfId="0" applyNumberFormat="1" applyFont="1" applyFill="1" applyBorder="1" applyAlignment="1">
      <alignment horizontal="center" vertical="center" wrapText="1"/>
    </xf>
    <xf numFmtId="2" fontId="33" fillId="3" borderId="13" xfId="0" applyNumberFormat="1" applyFont="1" applyFill="1" applyBorder="1" applyAlignment="1">
      <alignment horizontal="center" vertical="center" wrapText="1"/>
    </xf>
    <xf numFmtId="3" fontId="33" fillId="3" borderId="13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17" fillId="0" borderId="0" xfId="0" applyFont="1"/>
    <xf numFmtId="3" fontId="17" fillId="4" borderId="13" xfId="0" applyNumberFormat="1" applyFont="1" applyFill="1" applyBorder="1" applyAlignment="1">
      <alignment wrapText="1"/>
    </xf>
    <xf numFmtId="2" fontId="17" fillId="4" borderId="13" xfId="0" applyNumberFormat="1" applyFont="1" applyFill="1" applyBorder="1" applyAlignment="1">
      <alignment wrapText="1"/>
    </xf>
    <xf numFmtId="3" fontId="35" fillId="10" borderId="13" xfId="0" applyNumberFormat="1" applyFont="1" applyFill="1" applyBorder="1" applyAlignment="1">
      <alignment horizontal="center" vertical="center" wrapText="1"/>
    </xf>
    <xf numFmtId="2" fontId="35" fillId="10" borderId="13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wrapText="1"/>
    </xf>
    <xf numFmtId="164" fontId="9" fillId="3" borderId="13" xfId="0" applyNumberFormat="1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wrapText="1"/>
    </xf>
    <xf numFmtId="0" fontId="31" fillId="7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/>
    <xf numFmtId="1" fontId="9" fillId="0" borderId="13" xfId="0" applyNumberFormat="1" applyFont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37" fillId="3" borderId="13" xfId="0" applyNumberFormat="1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3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164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22" fillId="11" borderId="0" xfId="1" applyNumberFormat="1" applyFont="1" applyFill="1" applyBorder="1" applyAlignment="1">
      <alignment horizontal="center" wrapText="1"/>
    </xf>
    <xf numFmtId="3" fontId="22" fillId="0" borderId="20" xfId="1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5" fillId="3" borderId="2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left" wrapText="1"/>
    </xf>
    <xf numFmtId="0" fontId="28" fillId="13" borderId="31" xfId="1" applyFont="1" applyFill="1" applyBorder="1" applyAlignment="1">
      <alignment horizontal="center" vertical="center" wrapText="1"/>
    </xf>
    <xf numFmtId="0" fontId="28" fillId="13" borderId="32" xfId="1" applyFont="1" applyFill="1" applyBorder="1" applyAlignment="1">
      <alignment horizontal="center" vertical="center" wrapText="1"/>
    </xf>
    <xf numFmtId="0" fontId="28" fillId="13" borderId="33" xfId="1" applyFont="1" applyFill="1" applyBorder="1" applyAlignment="1">
      <alignment horizontal="center" vertical="center" wrapText="1"/>
    </xf>
    <xf numFmtId="0" fontId="28" fillId="13" borderId="34" xfId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wrapText="1"/>
    </xf>
    <xf numFmtId="0" fontId="38" fillId="8" borderId="21" xfId="0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3" fontId="19" fillId="3" borderId="19" xfId="0" applyNumberFormat="1" applyFont="1" applyFill="1" applyBorder="1" applyAlignment="1">
      <alignment horizontal="center" wrapText="1"/>
    </xf>
    <xf numFmtId="0" fontId="22" fillId="3" borderId="0" xfId="1" applyFont="1" applyFill="1" applyBorder="1" applyAlignment="1">
      <alignment horizontal="left" wrapText="1"/>
    </xf>
    <xf numFmtId="0" fontId="22" fillId="3" borderId="20" xfId="1" applyFont="1" applyFill="1" applyBorder="1" applyAlignment="1">
      <alignment horizontal="center" wrapText="1"/>
    </xf>
    <xf numFmtId="0" fontId="28" fillId="3" borderId="0" xfId="1" applyFont="1" applyFill="1" applyBorder="1" applyAlignment="1">
      <alignment horizontal="center" wrapText="1"/>
    </xf>
    <xf numFmtId="0" fontId="31" fillId="7" borderId="13" xfId="0" applyFont="1" applyFill="1" applyBorder="1" applyAlignment="1">
      <alignment horizontal="center" vertical="center" wrapText="1"/>
    </xf>
    <xf numFmtId="0" fontId="15" fillId="3" borderId="16" xfId="1" applyFont="1" applyFill="1" applyBorder="1" applyAlignment="1">
      <alignment horizontal="center" wrapText="1"/>
    </xf>
    <xf numFmtId="0" fontId="29" fillId="9" borderId="23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 wrapText="1"/>
    </xf>
    <xf numFmtId="5" fontId="32" fillId="10" borderId="13" xfId="0" applyNumberFormat="1" applyFont="1" applyFill="1" applyBorder="1" applyAlignment="1" applyProtection="1">
      <alignment horizontal="center" vertical="center" wrapText="1"/>
    </xf>
    <xf numFmtId="5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20" xfId="0" applyNumberFormat="1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42" fontId="9" fillId="3" borderId="13" xfId="0" applyNumberFormat="1" applyFont="1" applyFill="1" applyBorder="1" applyAlignment="1" applyProtection="1">
      <alignment horizontal="center" vertical="center" wrapText="1"/>
    </xf>
    <xf numFmtId="3" fontId="37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5" xfId="1" applyFont="1" applyFill="1" applyBorder="1" applyAlignment="1">
      <alignment horizontal="center" vertical="center" wrapText="1"/>
    </xf>
    <xf numFmtId="0" fontId="22" fillId="2" borderId="16" xfId="1" applyFont="1" applyFill="1" applyBorder="1" applyAlignment="1">
      <alignment horizontal="center" vertical="center" wrapText="1"/>
    </xf>
    <xf numFmtId="37" fontId="15" fillId="13" borderId="17" xfId="1" applyNumberFormat="1" applyFont="1" applyFill="1" applyBorder="1" applyAlignment="1">
      <alignment horizontal="center" vertical="center" wrapText="1"/>
    </xf>
    <xf numFmtId="37" fontId="15" fillId="13" borderId="22" xfId="1" applyNumberFormat="1" applyFont="1" applyFill="1" applyBorder="1" applyAlignment="1">
      <alignment horizontal="center" vertical="center" wrapText="1"/>
    </xf>
    <xf numFmtId="0" fontId="29" fillId="9" borderId="24" xfId="0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15" fillId="2" borderId="25" xfId="1" applyFont="1" applyFill="1" applyBorder="1" applyAlignment="1">
      <alignment horizontal="center" wrapText="1"/>
    </xf>
    <xf numFmtId="0" fontId="15" fillId="2" borderId="24" xfId="1" applyFont="1" applyFill="1" applyBorder="1" applyAlignment="1">
      <alignment horizontal="center" wrapText="1"/>
    </xf>
    <xf numFmtId="0" fontId="15" fillId="2" borderId="26" xfId="1" applyFont="1" applyFill="1" applyBorder="1" applyAlignment="1">
      <alignment horizontal="center" wrapText="1"/>
    </xf>
    <xf numFmtId="0" fontId="15" fillId="2" borderId="5" xfId="1" applyFont="1" applyFill="1" applyBorder="1" applyAlignment="1">
      <alignment horizontal="center" wrapText="1"/>
    </xf>
    <xf numFmtId="0" fontId="15" fillId="2" borderId="15" xfId="1" applyFont="1" applyFill="1" applyBorder="1" applyAlignment="1">
      <alignment horizontal="center" wrapText="1"/>
    </xf>
    <xf numFmtId="0" fontId="15" fillId="2" borderId="0" xfId="1" applyFont="1" applyFill="1" applyBorder="1" applyAlignment="1">
      <alignment horizontal="center" wrapText="1"/>
    </xf>
    <xf numFmtId="0" fontId="28" fillId="13" borderId="13" xfId="1" applyFont="1" applyFill="1" applyBorder="1" applyAlignment="1">
      <alignment horizontal="center" vertical="center" wrapText="1"/>
    </xf>
    <xf numFmtId="0" fontId="28" fillId="2" borderId="27" xfId="1" applyFont="1" applyFill="1" applyBorder="1" applyAlignment="1">
      <alignment horizontal="center" vertical="center" wrapText="1"/>
    </xf>
    <xf numFmtId="0" fontId="28" fillId="2" borderId="28" xfId="1" applyFont="1" applyFill="1" applyBorder="1" applyAlignment="1">
      <alignment horizontal="center" vertical="center" wrapText="1"/>
    </xf>
    <xf numFmtId="0" fontId="28" fillId="2" borderId="29" xfId="1" applyFont="1" applyFill="1" applyBorder="1" applyAlignment="1">
      <alignment horizontal="center" vertical="center" wrapText="1"/>
    </xf>
    <xf numFmtId="0" fontId="28" fillId="2" borderId="30" xfId="1" applyFont="1" applyFill="1" applyBorder="1" applyAlignment="1">
      <alignment horizontal="center" vertical="center" wrapText="1"/>
    </xf>
    <xf numFmtId="3" fontId="15" fillId="3" borderId="20" xfId="1" applyNumberFormat="1" applyFont="1" applyFill="1" applyBorder="1" applyAlignment="1">
      <alignment horizontal="center" wrapText="1"/>
    </xf>
    <xf numFmtId="0" fontId="22" fillId="3" borderId="0" xfId="1" applyFont="1" applyFill="1" applyBorder="1" applyAlignment="1">
      <alignment horizontal="center" wrapText="1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65" fontId="15" fillId="3" borderId="18" xfId="1" applyNumberFormat="1" applyFont="1" applyFill="1" applyBorder="1" applyAlignment="1">
      <alignment horizontal="left" wrapText="1"/>
    </xf>
    <xf numFmtId="42" fontId="32" fillId="10" borderId="13" xfId="0" applyNumberFormat="1" applyFont="1" applyFill="1" applyBorder="1" applyAlignment="1" applyProtection="1">
      <alignment horizontal="center" vertical="center" wrapText="1"/>
    </xf>
    <xf numFmtId="0" fontId="30" fillId="10" borderId="17" xfId="0" applyFont="1" applyFill="1" applyBorder="1" applyAlignment="1">
      <alignment horizontal="center" vertical="center" wrapText="1"/>
    </xf>
    <xf numFmtId="0" fontId="30" fillId="10" borderId="18" xfId="0" applyFont="1" applyFill="1" applyBorder="1" applyAlignment="1">
      <alignment horizontal="center" vertical="center" wrapText="1"/>
    </xf>
    <xf numFmtId="0" fontId="28" fillId="12" borderId="13" xfId="1" applyFont="1" applyFill="1" applyBorder="1" applyAlignment="1">
      <alignment horizontal="center" vertical="center" wrapText="1"/>
    </xf>
    <xf numFmtId="37" fontId="15" fillId="12" borderId="13" xfId="1" applyNumberFormat="1" applyFont="1" applyFill="1" applyBorder="1" applyAlignment="1">
      <alignment horizontal="center" vertical="center" wrapText="1"/>
    </xf>
    <xf numFmtId="0" fontId="40" fillId="3" borderId="20" xfId="1" applyFont="1" applyFill="1" applyBorder="1" applyAlignment="1">
      <alignment horizontal="center" wrapText="1"/>
    </xf>
    <xf numFmtId="0" fontId="15" fillId="3" borderId="0" xfId="1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 wrapText="1"/>
    </xf>
    <xf numFmtId="0" fontId="28" fillId="12" borderId="21" xfId="1" applyFont="1" applyFill="1" applyBorder="1" applyAlignment="1">
      <alignment horizontal="center" vertical="center" wrapText="1"/>
    </xf>
    <xf numFmtId="0" fontId="28" fillId="12" borderId="1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3" borderId="0" xfId="0" applyFont="1" applyFill="1" applyAlignment="1">
      <alignment horizontal="left" wrapText="1"/>
    </xf>
    <xf numFmtId="0" fontId="39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28575</xdr:rowOff>
    </xdr:from>
    <xdr:to>
      <xdr:col>2</xdr:col>
      <xdr:colOff>781050</xdr:colOff>
      <xdr:row>1</xdr:row>
      <xdr:rowOff>295275</xdr:rowOff>
    </xdr:to>
    <xdr:pic>
      <xdr:nvPicPr>
        <xdr:cNvPr id="112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8575"/>
          <a:ext cx="581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\Desktop\FORMULA%20NUMERAL\numletra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numletras"/>
    </sheetNames>
    <definedNames>
      <definedName name="NumLetras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BN87"/>
  <sheetViews>
    <sheetView showGridLines="0" tabSelected="1" topLeftCell="A15" zoomScale="85" zoomScaleNormal="85" zoomScaleSheetLayoutView="70" zoomScalePageLayoutView="98" workbookViewId="0">
      <selection activeCell="J20" sqref="J20:K29"/>
    </sheetView>
  </sheetViews>
  <sheetFormatPr baseColWidth="10" defaultRowHeight="15" zeroHeight="1" x14ac:dyDescent="0.25"/>
  <cols>
    <col min="1" max="1" width="4" style="2" customWidth="1"/>
    <col min="2" max="2" width="4.28515625" style="4" customWidth="1"/>
    <col min="3" max="3" width="29.140625" style="4" customWidth="1"/>
    <col min="4" max="4" width="6.85546875" style="4" customWidth="1"/>
    <col min="5" max="5" width="12.7109375" style="4" customWidth="1"/>
    <col min="6" max="6" width="13.140625" style="9" customWidth="1"/>
    <col min="7" max="7" width="14" style="9" customWidth="1"/>
    <col min="8" max="8" width="27.28515625" style="4" customWidth="1"/>
    <col min="9" max="9" width="10.140625" style="18" customWidth="1"/>
    <col min="10" max="10" width="12" style="4" customWidth="1"/>
    <col min="11" max="11" width="10.5703125" style="9" customWidth="1"/>
    <col min="12" max="12" width="13.85546875" style="9" customWidth="1"/>
    <col min="13" max="13" width="14.140625" style="9" customWidth="1"/>
    <col min="14" max="14" width="19.42578125" style="9" customWidth="1"/>
    <col min="15" max="15" width="10.7109375" style="4" customWidth="1"/>
    <col min="16" max="16" width="4.140625" style="4" customWidth="1"/>
    <col min="17" max="17" width="10.85546875" style="9" customWidth="1"/>
    <col min="18" max="18" width="9" style="9" customWidth="1"/>
    <col min="19" max="19" width="5.7109375" style="9" customWidth="1"/>
    <col min="20" max="20" width="12.7109375" style="123" customWidth="1"/>
    <col min="21" max="21" width="4.28515625" style="1" customWidth="1"/>
    <col min="22" max="26" width="4.28515625" style="81" hidden="1" customWidth="1"/>
    <col min="27" max="27" width="20.140625" style="81" hidden="1" customWidth="1"/>
    <col min="28" max="29" width="4.28515625" style="81" hidden="1" customWidth="1"/>
    <col min="30" max="30" width="14.7109375" style="81" hidden="1" customWidth="1"/>
    <col min="31" max="31" width="26.5703125" style="81" hidden="1" customWidth="1"/>
    <col min="32" max="32" width="30.28515625" style="81" hidden="1" customWidth="1"/>
    <col min="33" max="55" width="4.28515625" style="81" hidden="1" customWidth="1"/>
    <col min="56" max="57" width="4.28515625" hidden="1" customWidth="1"/>
  </cols>
  <sheetData>
    <row r="1" spans="1:55" s="70" customFormat="1" ht="32.450000000000003" customHeight="1" thickBot="1" x14ac:dyDescent="0.3">
      <c r="A1" s="3"/>
      <c r="B1" s="186"/>
      <c r="C1" s="187"/>
      <c r="D1" s="180" t="s">
        <v>119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07"/>
      <c r="R1" s="193" t="s">
        <v>66</v>
      </c>
      <c r="S1" s="194"/>
      <c r="T1" s="115" t="s">
        <v>80</v>
      </c>
      <c r="U1" s="69"/>
      <c r="V1" s="79"/>
      <c r="W1" s="80"/>
      <c r="X1" s="80"/>
      <c r="Y1" s="80"/>
      <c r="Z1" s="80"/>
      <c r="AA1" s="38"/>
      <c r="AB1" s="39"/>
      <c r="AC1"/>
      <c r="AD1"/>
      <c r="AE1" s="45" t="s">
        <v>15</v>
      </c>
      <c r="AF1" s="44" t="s">
        <v>22</v>
      </c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</row>
    <row r="2" spans="1:55" s="70" customFormat="1" ht="26.45" customHeight="1" thickBot="1" x14ac:dyDescent="0.3">
      <c r="A2" s="3"/>
      <c r="B2" s="188"/>
      <c r="C2" s="189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08"/>
      <c r="R2" s="195" t="s">
        <v>67</v>
      </c>
      <c r="S2" s="196"/>
      <c r="T2" s="116" t="s">
        <v>68</v>
      </c>
      <c r="U2" s="69"/>
      <c r="V2" s="79"/>
      <c r="W2" s="80"/>
      <c r="X2" s="80"/>
      <c r="Y2" s="80"/>
      <c r="Z2" s="80"/>
      <c r="AA2" s="41"/>
      <c r="AB2" s="36"/>
      <c r="AC2"/>
      <c r="AD2"/>
      <c r="AE2" s="56" t="s">
        <v>16</v>
      </c>
      <c r="AF2" s="55" t="s">
        <v>23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</row>
    <row r="3" spans="1:55" ht="15.75" thickBot="1" x14ac:dyDescent="0.3">
      <c r="A3" s="3"/>
      <c r="B3" s="190"/>
      <c r="C3" s="190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AA3" s="42"/>
      <c r="AB3" s="36"/>
      <c r="AC3"/>
      <c r="AD3"/>
      <c r="AE3" s="56" t="s">
        <v>17</v>
      </c>
      <c r="AF3" s="53" t="s">
        <v>24</v>
      </c>
    </row>
    <row r="4" spans="1:55" s="8" customFormat="1" ht="14.25" customHeight="1" thickBot="1" x14ac:dyDescent="0.3">
      <c r="A4" s="10"/>
      <c r="B4" s="198" t="s">
        <v>2</v>
      </c>
      <c r="C4" s="198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7"/>
      <c r="V4" s="81"/>
      <c r="W4" s="81"/>
      <c r="X4" s="81"/>
      <c r="Y4" s="81"/>
      <c r="Z4" s="81"/>
      <c r="AA4" s="42"/>
      <c r="AB4" s="36"/>
      <c r="AC4"/>
      <c r="AD4"/>
      <c r="AE4" s="56" t="s">
        <v>18</v>
      </c>
      <c r="AF4" s="53" t="s">
        <v>25</v>
      </c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</row>
    <row r="5" spans="1:55" s="8" customFormat="1" ht="14.25" customHeight="1" thickBot="1" x14ac:dyDescent="0.3">
      <c r="A5" s="57"/>
      <c r="B5" s="58"/>
      <c r="C5" s="58"/>
      <c r="D5" s="58"/>
      <c r="E5" s="58"/>
      <c r="F5" s="58"/>
      <c r="G5" s="58"/>
      <c r="H5" s="64"/>
      <c r="I5" s="57"/>
      <c r="J5" s="57"/>
      <c r="K5" s="57"/>
      <c r="L5" s="57"/>
      <c r="M5" s="106"/>
      <c r="N5" s="139"/>
      <c r="O5" s="57"/>
      <c r="P5" s="57"/>
      <c r="Q5" s="106"/>
      <c r="R5" s="57"/>
      <c r="S5" s="57"/>
      <c r="T5" s="64"/>
      <c r="U5" s="7"/>
      <c r="V5" s="81"/>
      <c r="W5" s="81"/>
      <c r="X5" s="81"/>
      <c r="Y5" s="81"/>
      <c r="Z5" s="81"/>
      <c r="AA5" s="43"/>
      <c r="AB5" s="37"/>
      <c r="AC5"/>
      <c r="AD5"/>
      <c r="AE5" s="56" t="s">
        <v>19</v>
      </c>
      <c r="AF5" s="53" t="s">
        <v>26</v>
      </c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</row>
    <row r="6" spans="1:55" s="8" customFormat="1" ht="14.25" customHeight="1" thickBot="1" x14ac:dyDescent="0.3">
      <c r="A6" s="57"/>
      <c r="B6" s="167" t="s">
        <v>58</v>
      </c>
      <c r="C6" s="167"/>
      <c r="D6" s="168"/>
      <c r="E6" s="168"/>
      <c r="F6" s="103"/>
      <c r="G6" s="169" t="s">
        <v>92</v>
      </c>
      <c r="H6" s="169"/>
      <c r="I6" s="169"/>
      <c r="J6" s="209"/>
      <c r="K6" s="209"/>
      <c r="L6" s="209"/>
      <c r="M6" s="209"/>
      <c r="N6" s="100" t="s">
        <v>59</v>
      </c>
      <c r="O6" s="155"/>
      <c r="P6" s="155"/>
      <c r="Q6" s="155"/>
      <c r="R6" s="155"/>
      <c r="S6" s="155"/>
      <c r="T6" s="155"/>
      <c r="U6" s="7"/>
      <c r="V6" s="81"/>
      <c r="W6" s="81"/>
      <c r="X6" s="81"/>
      <c r="Y6" s="81"/>
      <c r="Z6" s="81"/>
      <c r="AA6"/>
      <c r="AB6"/>
      <c r="AC6"/>
      <c r="AD6"/>
      <c r="AE6" s="54" t="s">
        <v>20</v>
      </c>
      <c r="AF6" s="53" t="s">
        <v>27</v>
      </c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</row>
    <row r="7" spans="1:55" s="8" customFormat="1" ht="14.25" customHeight="1" thickBot="1" x14ac:dyDescent="0.3">
      <c r="A7" s="59"/>
      <c r="B7" s="59"/>
      <c r="C7" s="59"/>
      <c r="D7" s="59"/>
      <c r="E7" s="59"/>
      <c r="F7" s="102"/>
      <c r="G7" s="58"/>
      <c r="H7" s="65"/>
      <c r="I7" s="60"/>
      <c r="J7" s="60"/>
      <c r="K7" s="60"/>
      <c r="L7" s="32"/>
      <c r="M7" s="32"/>
      <c r="N7" s="32"/>
      <c r="O7" s="60"/>
      <c r="P7" s="60"/>
      <c r="Q7" s="75"/>
      <c r="R7" s="60"/>
      <c r="S7" s="60"/>
      <c r="T7" s="117"/>
      <c r="U7" s="7"/>
      <c r="V7" s="81"/>
      <c r="W7" s="81"/>
      <c r="X7" s="81"/>
      <c r="Y7" s="81"/>
      <c r="Z7" s="81"/>
      <c r="AA7"/>
      <c r="AB7"/>
      <c r="AC7"/>
      <c r="AD7"/>
      <c r="AE7" s="54" t="s">
        <v>21</v>
      </c>
      <c r="AF7" s="53" t="s">
        <v>28</v>
      </c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</row>
    <row r="8" spans="1:55" s="8" customFormat="1" ht="15.75" thickBot="1" x14ac:dyDescent="0.3">
      <c r="A8" s="10"/>
      <c r="B8" s="32"/>
      <c r="C8" s="163"/>
      <c r="D8" s="163"/>
      <c r="E8" s="32"/>
      <c r="F8" s="32"/>
      <c r="G8" s="163"/>
      <c r="H8" s="163"/>
      <c r="I8" s="32"/>
      <c r="J8" s="210"/>
      <c r="K8" s="210"/>
      <c r="L8" s="32"/>
      <c r="M8" s="32"/>
      <c r="N8" s="32"/>
      <c r="O8" s="163"/>
      <c r="P8" s="163"/>
      <c r="Q8" s="106"/>
      <c r="R8" s="57"/>
      <c r="S8" s="32"/>
      <c r="T8" s="64"/>
      <c r="U8" s="7"/>
      <c r="V8" s="81"/>
      <c r="W8" s="81"/>
      <c r="X8" s="81"/>
      <c r="Y8" s="81"/>
      <c r="Z8" s="81"/>
      <c r="AA8"/>
      <c r="AB8"/>
      <c r="AC8"/>
      <c r="AD8"/>
      <c r="AE8" s="54" t="s">
        <v>42</v>
      </c>
      <c r="AF8" s="53" t="s">
        <v>29</v>
      </c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</row>
    <row r="9" spans="1:55" s="8" customFormat="1" ht="31.5" customHeight="1" thickBot="1" x14ac:dyDescent="0.3">
      <c r="A9" s="10"/>
      <c r="B9" s="167" t="s">
        <v>46</v>
      </c>
      <c r="C9" s="167"/>
      <c r="D9" s="157"/>
      <c r="E9" s="157"/>
      <c r="F9" s="157"/>
      <c r="G9" s="157"/>
      <c r="H9" s="156" t="s">
        <v>13</v>
      </c>
      <c r="I9" s="156"/>
      <c r="J9" s="157"/>
      <c r="K9" s="157"/>
      <c r="L9" s="101"/>
      <c r="M9" s="101" t="s">
        <v>77</v>
      </c>
      <c r="N9" s="176"/>
      <c r="O9" s="177"/>
      <c r="P9" s="177"/>
      <c r="Q9" s="177"/>
      <c r="R9" s="177"/>
      <c r="S9" s="177"/>
      <c r="T9" s="177"/>
      <c r="U9" s="7"/>
      <c r="V9" s="81"/>
      <c r="W9" s="81"/>
      <c r="X9" s="81"/>
      <c r="Y9" s="81"/>
      <c r="Z9" s="81"/>
      <c r="AA9" s="47" t="s">
        <v>33</v>
      </c>
      <c r="AB9"/>
      <c r="AC9" s="40" t="s">
        <v>34</v>
      </c>
      <c r="AD9"/>
      <c r="AE9"/>
      <c r="AF9" s="46" t="s">
        <v>30</v>
      </c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</row>
    <row r="10" spans="1:55" s="8" customFormat="1" ht="17.25" hidden="1" customHeight="1" x14ac:dyDescent="0.25">
      <c r="A10" s="27"/>
      <c r="B10" s="31"/>
      <c r="C10" s="98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118"/>
      <c r="U10" s="7"/>
      <c r="V10" s="81"/>
      <c r="W10" s="81"/>
      <c r="X10" s="81"/>
      <c r="Y10" s="81"/>
      <c r="Z10" s="81"/>
      <c r="AA10" s="48" t="s">
        <v>41</v>
      </c>
      <c r="AB10"/>
      <c r="AC10" s="34">
        <v>1</v>
      </c>
      <c r="AD10"/>
      <c r="AE10"/>
      <c r="AF10" s="94" t="s">
        <v>83</v>
      </c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</row>
    <row r="11" spans="1:55" s="8" customFormat="1" ht="40.5" customHeight="1" x14ac:dyDescent="0.25">
      <c r="A11" s="10"/>
      <c r="B11" s="185" t="s">
        <v>12</v>
      </c>
      <c r="C11" s="185"/>
      <c r="D11" s="201"/>
      <c r="E11" s="201"/>
      <c r="F11" s="201"/>
      <c r="G11" s="201"/>
      <c r="H11" s="158" t="s">
        <v>81</v>
      </c>
      <c r="I11" s="158"/>
      <c r="J11" s="199"/>
      <c r="K11" s="200"/>
      <c r="L11" s="101"/>
      <c r="M11" s="136" t="s">
        <v>57</v>
      </c>
      <c r="N11" s="211"/>
      <c r="O11" s="211"/>
      <c r="P11" s="211"/>
      <c r="Q11" s="211"/>
      <c r="R11" s="211"/>
      <c r="S11" s="211"/>
      <c r="T11" s="211"/>
      <c r="U11" s="3"/>
      <c r="V11" s="81"/>
      <c r="W11" s="81"/>
      <c r="X11" s="81"/>
      <c r="Y11" s="81"/>
      <c r="Z11" s="81"/>
      <c r="AA11" s="49" t="s">
        <v>37</v>
      </c>
      <c r="AB11"/>
      <c r="AC11" s="35">
        <v>2</v>
      </c>
      <c r="AD11"/>
      <c r="AE11" s="61" t="s">
        <v>47</v>
      </c>
      <c r="AF11" s="94" t="s">
        <v>82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</row>
    <row r="12" spans="1:55" s="8" customFormat="1" ht="23.25" customHeight="1" x14ac:dyDescent="0.25">
      <c r="A12" s="27"/>
      <c r="B12" s="31"/>
      <c r="C12" s="99"/>
      <c r="D12" s="31"/>
      <c r="E12" s="31"/>
      <c r="F12" s="31"/>
      <c r="G12" s="28"/>
      <c r="H12" s="30"/>
      <c r="I12" s="3"/>
      <c r="J12" s="27"/>
      <c r="K12" s="33"/>
      <c r="L12" s="77"/>
      <c r="M12" s="106"/>
      <c r="N12" s="139"/>
      <c r="O12" s="27"/>
      <c r="P12" s="3"/>
      <c r="Q12" s="3"/>
      <c r="R12" s="57"/>
      <c r="S12" s="163"/>
      <c r="T12" s="163"/>
      <c r="U12" s="29"/>
      <c r="V12" s="81"/>
      <c r="W12" s="81"/>
      <c r="X12" s="81"/>
      <c r="Y12" s="81"/>
      <c r="Z12" s="81"/>
      <c r="AA12" s="49" t="s">
        <v>38</v>
      </c>
      <c r="AB12"/>
      <c r="AC12" s="35">
        <v>3</v>
      </c>
      <c r="AD12"/>
      <c r="AE12" s="62" t="s">
        <v>48</v>
      </c>
      <c r="AF12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</row>
    <row r="13" spans="1:55" s="8" customFormat="1" ht="28.5" customHeight="1" x14ac:dyDescent="0.25">
      <c r="A13" s="27"/>
      <c r="B13" s="158" t="s">
        <v>94</v>
      </c>
      <c r="C13" s="158"/>
      <c r="D13" s="197"/>
      <c r="E13" s="197"/>
      <c r="F13" s="197"/>
      <c r="G13" s="197"/>
      <c r="H13" s="159" t="s">
        <v>84</v>
      </c>
      <c r="I13" s="160"/>
      <c r="J13" s="192" t="s">
        <v>116</v>
      </c>
      <c r="K13" s="192"/>
      <c r="L13" s="164" t="s">
        <v>85</v>
      </c>
      <c r="M13" s="164" t="s">
        <v>85</v>
      </c>
      <c r="N13" s="95" t="s">
        <v>110</v>
      </c>
      <c r="O13" s="212" t="s">
        <v>86</v>
      </c>
      <c r="P13" s="207" t="s">
        <v>114</v>
      </c>
      <c r="Q13" s="207"/>
      <c r="R13" s="207"/>
      <c r="S13" s="207"/>
      <c r="T13" s="207"/>
      <c r="U13" s="7"/>
      <c r="V13" s="81"/>
      <c r="W13" s="81"/>
      <c r="X13" s="81"/>
      <c r="Y13" s="81"/>
      <c r="Z13" s="81"/>
      <c r="AA13" s="49" t="s">
        <v>39</v>
      </c>
      <c r="AB13"/>
      <c r="AC13" s="35">
        <v>4</v>
      </c>
      <c r="AD13"/>
      <c r="AE13" s="62" t="s">
        <v>45</v>
      </c>
      <c r="AF13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</row>
    <row r="14" spans="1:55" s="8" customFormat="1" ht="52.5" customHeight="1" x14ac:dyDescent="0.25">
      <c r="A14" s="74"/>
      <c r="B14" s="158" t="s">
        <v>76</v>
      </c>
      <c r="C14" s="158"/>
      <c r="D14" s="203"/>
      <c r="E14" s="203"/>
      <c r="F14" s="203"/>
      <c r="G14" s="203"/>
      <c r="H14" s="161"/>
      <c r="I14" s="162"/>
      <c r="J14" s="182"/>
      <c r="K14" s="183"/>
      <c r="L14" s="165"/>
      <c r="M14" s="165"/>
      <c r="N14" s="138"/>
      <c r="O14" s="213"/>
      <c r="P14" s="208"/>
      <c r="Q14" s="208"/>
      <c r="R14" s="208"/>
      <c r="S14" s="208"/>
      <c r="T14" s="208"/>
      <c r="U14" s="7"/>
      <c r="V14" s="81"/>
      <c r="W14" s="81"/>
      <c r="X14" s="81"/>
      <c r="Y14" s="81"/>
      <c r="Z14" s="81"/>
      <c r="AA14" s="50" t="s">
        <v>40</v>
      </c>
      <c r="AB14"/>
      <c r="AC14" s="35">
        <v>5</v>
      </c>
      <c r="AD14"/>
      <c r="AE14" s="62" t="s">
        <v>49</v>
      </c>
      <c r="AF14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</row>
    <row r="15" spans="1:55" s="8" customFormat="1" ht="24" customHeight="1" thickBot="1" x14ac:dyDescent="0.3">
      <c r="A15" s="74"/>
      <c r="B15" s="31"/>
      <c r="C15" s="32"/>
      <c r="D15" s="74"/>
      <c r="E15" s="74"/>
      <c r="F15" s="102"/>
      <c r="G15" s="74"/>
      <c r="H15" s="76"/>
      <c r="I15" s="75"/>
      <c r="J15" s="74"/>
      <c r="K15" s="74"/>
      <c r="L15" s="68"/>
      <c r="M15" s="68"/>
      <c r="N15" s="68"/>
      <c r="O15" s="28"/>
      <c r="P15" s="75"/>
      <c r="Q15" s="75"/>
      <c r="R15" s="75"/>
      <c r="S15" s="75"/>
      <c r="T15" s="78"/>
      <c r="U15" s="7"/>
      <c r="V15" s="81"/>
      <c r="W15" s="81"/>
      <c r="X15" s="81"/>
      <c r="Y15" s="81"/>
      <c r="Z15" s="81"/>
      <c r="AA15" s="50" t="s">
        <v>32</v>
      </c>
      <c r="AB15"/>
      <c r="AC15" s="35">
        <v>6</v>
      </c>
      <c r="AD15"/>
      <c r="AE15" s="62" t="s">
        <v>51</v>
      </c>
      <c r="AF15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</row>
    <row r="16" spans="1:55" s="8" customFormat="1" ht="16.5" hidden="1" thickBot="1" x14ac:dyDescent="0.3">
      <c r="A16" s="10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7"/>
      <c r="V16" s="81"/>
      <c r="W16" s="81"/>
      <c r="X16" s="81"/>
      <c r="Y16" s="81"/>
      <c r="Z16" s="81"/>
      <c r="AA16" s="50" t="s">
        <v>36</v>
      </c>
      <c r="AB16"/>
      <c r="AC16" s="35">
        <v>7</v>
      </c>
      <c r="AD16"/>
      <c r="AE16" s="62" t="s">
        <v>50</v>
      </c>
      <c r="AF16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</row>
    <row r="17" spans="1:66" s="8" customFormat="1" ht="16.5" hidden="1" thickBot="1" x14ac:dyDescent="0.3">
      <c r="A17" s="10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7"/>
      <c r="V17" s="81"/>
      <c r="W17" s="81"/>
      <c r="X17" s="81"/>
      <c r="Y17" s="81"/>
      <c r="Z17" s="81"/>
      <c r="AA17" s="51" t="s">
        <v>31</v>
      </c>
      <c r="AB17"/>
      <c r="AC17" s="35">
        <v>8</v>
      </c>
      <c r="AD17"/>
      <c r="AE17" s="62" t="s">
        <v>52</v>
      </c>
      <c r="AF17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</row>
    <row r="18" spans="1:66" s="13" customFormat="1" ht="27" customHeight="1" x14ac:dyDescent="0.25">
      <c r="A18" s="11"/>
      <c r="B18" s="96" t="s">
        <v>0</v>
      </c>
      <c r="C18" s="172" t="s">
        <v>1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2" t="s">
        <v>79</v>
      </c>
      <c r="P18" s="173"/>
      <c r="Q18" s="173"/>
      <c r="R18" s="173"/>
      <c r="S18" s="173"/>
      <c r="T18" s="184"/>
      <c r="U18" s="12"/>
      <c r="V18" s="82"/>
      <c r="W18" s="82"/>
      <c r="X18" s="82"/>
      <c r="Y18" s="82"/>
      <c r="Z18" s="82"/>
      <c r="AA18"/>
      <c r="AB18"/>
      <c r="AC18" s="35">
        <v>9</v>
      </c>
      <c r="AD18"/>
      <c r="AE18" s="62" t="s">
        <v>53</v>
      </c>
      <c r="AF18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F18"/>
      <c r="BG18"/>
      <c r="BH18"/>
      <c r="BI18"/>
      <c r="BJ18"/>
      <c r="BK18"/>
      <c r="BL18"/>
      <c r="BM18"/>
      <c r="BN18"/>
    </row>
    <row r="19" spans="1:66" s="21" customFormat="1" ht="90" customHeight="1" x14ac:dyDescent="0.25">
      <c r="A19" s="19"/>
      <c r="B19" s="97"/>
      <c r="C19" s="104" t="s">
        <v>43</v>
      </c>
      <c r="D19" s="110" t="s">
        <v>4</v>
      </c>
      <c r="E19" s="104" t="s">
        <v>5</v>
      </c>
      <c r="F19" s="104" t="s">
        <v>93</v>
      </c>
      <c r="G19" s="104" t="s">
        <v>11</v>
      </c>
      <c r="H19" s="104" t="s">
        <v>6</v>
      </c>
      <c r="I19" s="104" t="s">
        <v>7</v>
      </c>
      <c r="J19" s="170" t="s">
        <v>8</v>
      </c>
      <c r="K19" s="170"/>
      <c r="L19" s="104" t="s">
        <v>35</v>
      </c>
      <c r="M19" s="105" t="s">
        <v>35</v>
      </c>
      <c r="N19" s="140" t="s">
        <v>89</v>
      </c>
      <c r="O19" s="170" t="s">
        <v>44</v>
      </c>
      <c r="P19" s="170"/>
      <c r="Q19" s="105" t="s">
        <v>117</v>
      </c>
      <c r="R19" s="170" t="s">
        <v>78</v>
      </c>
      <c r="S19" s="170"/>
      <c r="T19" s="119" t="s">
        <v>14</v>
      </c>
      <c r="U19" s="20"/>
      <c r="V19" s="83"/>
      <c r="W19" s="83"/>
      <c r="X19" s="83"/>
      <c r="Y19" s="83"/>
      <c r="Z19" s="83"/>
      <c r="AA19"/>
      <c r="AB19"/>
      <c r="AC19" s="35">
        <v>10</v>
      </c>
      <c r="AD19"/>
      <c r="AE19" s="63" t="s">
        <v>54</v>
      </c>
      <c r="AF19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F19"/>
      <c r="BG19"/>
      <c r="BH19"/>
      <c r="BI19"/>
      <c r="BJ19"/>
      <c r="BK19"/>
      <c r="BL19"/>
      <c r="BM19"/>
      <c r="BN19"/>
    </row>
    <row r="20" spans="1:66" s="15" customFormat="1" ht="29.25" customHeight="1" x14ac:dyDescent="0.25">
      <c r="A20" s="14"/>
      <c r="B20" s="111">
        <v>1</v>
      </c>
      <c r="C20" s="144"/>
      <c r="D20" s="143" t="s">
        <v>87</v>
      </c>
      <c r="E20" s="144"/>
      <c r="F20" s="147"/>
      <c r="G20" s="145" t="s">
        <v>31</v>
      </c>
      <c r="H20" s="144"/>
      <c r="I20" s="146">
        <v>12</v>
      </c>
      <c r="J20" s="179"/>
      <c r="K20" s="179"/>
      <c r="L20" s="137">
        <f t="shared" ref="L20" si="0">IF(G20="AUXILIAR",1000000*1%,(IF(G20="EXPERTO",1000000*4.44%,IF(G20="TECNICO",1000000*5.46%,IF(G20="TECNOLOGO",1000000*6.59%,IF(G20="PREGRADO",1000000*9.02%,IF(G20="ESPECIALISTA",1000000*9.68%,IF(G20="MAGISTER",1000000*10.82%,IF(G20="DOCTOR",1000000*13.28%,0)))))))))</f>
        <v>132800</v>
      </c>
      <c r="M20" s="137">
        <f t="shared" ref="M20" si="1">MROUND(L20,100)</f>
        <v>132800</v>
      </c>
      <c r="N20" s="152"/>
      <c r="O20" s="178">
        <f t="shared" ref="O20" si="2">MROUND(I20*M20,100)</f>
        <v>1593600</v>
      </c>
      <c r="P20" s="178"/>
      <c r="Q20" s="153"/>
      <c r="R20" s="175"/>
      <c r="S20" s="175"/>
      <c r="T20" s="124">
        <f t="shared" ref="T20" si="3">R20+O20</f>
        <v>1593600</v>
      </c>
      <c r="U20" s="14"/>
      <c r="V20" s="84"/>
      <c r="W20" s="84"/>
      <c r="X20" s="84"/>
      <c r="Y20" s="84"/>
      <c r="Z20" s="84"/>
      <c r="AA20"/>
      <c r="AB20"/>
      <c r="AC20" s="35">
        <v>11</v>
      </c>
      <c r="AD20"/>
      <c r="AE20" s="63" t="s">
        <v>55</v>
      </c>
      <c r="AF20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F20"/>
      <c r="BG20"/>
      <c r="BH20"/>
      <c r="BI20"/>
      <c r="BJ20"/>
      <c r="BK20"/>
      <c r="BL20"/>
      <c r="BM20"/>
      <c r="BN20"/>
    </row>
    <row r="21" spans="1:66" s="15" customFormat="1" ht="30" customHeight="1" x14ac:dyDescent="0.25">
      <c r="A21" s="14"/>
      <c r="B21" s="111">
        <v>2</v>
      </c>
      <c r="C21" s="144"/>
      <c r="D21" s="143"/>
      <c r="E21" s="144"/>
      <c r="F21" s="147"/>
      <c r="G21" s="145"/>
      <c r="H21" s="144"/>
      <c r="I21" s="146"/>
      <c r="J21" s="179"/>
      <c r="K21" s="179"/>
      <c r="L21" s="137">
        <f t="shared" ref="L21:L35" si="4">IF(G21="AUXILIAR",1000000*1%,(IF(G21="EXPERTO",1000000*4.44%,IF(G21="TECNICO",1000000*5.46%,IF(G21="TECNOLOGO",1000000*6.59%,IF(G21="PREGRADO",1000000*9.02%,IF(G21="ESPECIALISTA",1000000*9.68%,IF(G21="MAGISTER",1000000*10.82%,IF(G21="DOCTOR",1000000*13.28%,0)))))))))</f>
        <v>0</v>
      </c>
      <c r="M21" s="112">
        <f t="shared" ref="M21:M28" si="5">MROUND(L21,100)</f>
        <v>0</v>
      </c>
      <c r="N21" s="152"/>
      <c r="O21" s="178">
        <f t="shared" ref="O21" si="6">MROUND(I21*M21,100)</f>
        <v>0</v>
      </c>
      <c r="P21" s="178"/>
      <c r="Q21" s="153"/>
      <c r="R21" s="175"/>
      <c r="S21" s="175"/>
      <c r="T21" s="124">
        <f t="shared" ref="T21:T28" si="7">R21+O21</f>
        <v>0</v>
      </c>
      <c r="U21" s="14"/>
      <c r="V21" s="84"/>
      <c r="W21" s="84"/>
      <c r="X21" s="84"/>
      <c r="Y21" s="84"/>
      <c r="Z21" s="84"/>
      <c r="AA21"/>
      <c r="AB21"/>
      <c r="AC21" s="35">
        <v>12</v>
      </c>
      <c r="AD21"/>
      <c r="AE21" s="63" t="s">
        <v>56</v>
      </c>
      <c r="AF21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F21"/>
      <c r="BG21"/>
      <c r="BH21"/>
      <c r="BI21"/>
      <c r="BJ21"/>
      <c r="BK21"/>
      <c r="BL21"/>
      <c r="BM21"/>
      <c r="BN21"/>
    </row>
    <row r="22" spans="1:66" s="15" customFormat="1" ht="27.75" customHeight="1" thickBot="1" x14ac:dyDescent="0.3">
      <c r="A22" s="14"/>
      <c r="B22" s="111">
        <v>3</v>
      </c>
      <c r="C22" s="148"/>
      <c r="D22" s="143"/>
      <c r="E22" s="144"/>
      <c r="F22" s="144"/>
      <c r="G22" s="145"/>
      <c r="H22" s="144"/>
      <c r="I22" s="146"/>
      <c r="J22" s="179"/>
      <c r="K22" s="179"/>
      <c r="L22" s="137">
        <f t="shared" si="4"/>
        <v>0</v>
      </c>
      <c r="M22" s="112">
        <f t="shared" si="5"/>
        <v>0</v>
      </c>
      <c r="N22" s="152"/>
      <c r="O22" s="178">
        <f>MROUND(I22*M22,100)</f>
        <v>0</v>
      </c>
      <c r="P22" s="178"/>
      <c r="Q22" s="153"/>
      <c r="R22" s="175"/>
      <c r="S22" s="175"/>
      <c r="T22" s="124">
        <f t="shared" si="7"/>
        <v>0</v>
      </c>
      <c r="U22" s="14"/>
      <c r="V22" s="84"/>
      <c r="W22" s="84"/>
      <c r="X22" s="84"/>
      <c r="Y22" s="84"/>
      <c r="Z22" s="84"/>
      <c r="AA22"/>
      <c r="AB22"/>
      <c r="AC22" s="35">
        <v>13</v>
      </c>
      <c r="AD22"/>
      <c r="AE22"/>
      <c r="AF22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F22"/>
      <c r="BG22"/>
      <c r="BH22"/>
      <c r="BI22"/>
      <c r="BJ22"/>
      <c r="BK22"/>
      <c r="BL22"/>
      <c r="BM22"/>
      <c r="BN22"/>
    </row>
    <row r="23" spans="1:66" s="15" customFormat="1" ht="24.95" customHeight="1" thickBot="1" x14ac:dyDescent="0.3">
      <c r="A23" s="14"/>
      <c r="B23" s="111">
        <v>4</v>
      </c>
      <c r="C23" s="149"/>
      <c r="D23" s="143"/>
      <c r="E23" s="150"/>
      <c r="F23" s="150"/>
      <c r="G23" s="145"/>
      <c r="H23" s="150"/>
      <c r="I23" s="146"/>
      <c r="J23" s="179"/>
      <c r="K23" s="179"/>
      <c r="L23" s="137">
        <f t="shared" si="4"/>
        <v>0</v>
      </c>
      <c r="M23" s="112">
        <f t="shared" si="5"/>
        <v>0</v>
      </c>
      <c r="N23" s="152"/>
      <c r="O23" s="178">
        <f>MROUND(I23*M23,100)</f>
        <v>0</v>
      </c>
      <c r="P23" s="178"/>
      <c r="Q23" s="153"/>
      <c r="R23" s="175"/>
      <c r="S23" s="175"/>
      <c r="T23" s="124">
        <f t="shared" si="7"/>
        <v>0</v>
      </c>
      <c r="U23" s="14"/>
      <c r="V23" s="84"/>
      <c r="W23" s="84"/>
      <c r="X23" s="84"/>
      <c r="Y23" s="84"/>
      <c r="Z23" s="84"/>
      <c r="AA23" s="67" t="s">
        <v>60</v>
      </c>
      <c r="AB23"/>
      <c r="AC23" s="35">
        <v>14</v>
      </c>
      <c r="AD23"/>
      <c r="AE23"/>
      <c r="AF23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F23"/>
      <c r="BG23"/>
      <c r="BH23"/>
      <c r="BI23"/>
      <c r="BJ23"/>
      <c r="BK23"/>
      <c r="BL23"/>
      <c r="BM23"/>
      <c r="BN23"/>
    </row>
    <row r="24" spans="1:66" s="15" customFormat="1" ht="24.95" customHeight="1" thickBot="1" x14ac:dyDescent="0.3">
      <c r="A24" s="14"/>
      <c r="B24" s="111">
        <v>5</v>
      </c>
      <c r="C24" s="149"/>
      <c r="D24" s="143"/>
      <c r="E24" s="150"/>
      <c r="F24" s="150"/>
      <c r="G24" s="145"/>
      <c r="H24" s="150"/>
      <c r="I24" s="146"/>
      <c r="J24" s="179"/>
      <c r="K24" s="179"/>
      <c r="L24" s="137">
        <f t="shared" si="4"/>
        <v>0</v>
      </c>
      <c r="M24" s="112">
        <f t="shared" si="5"/>
        <v>0</v>
      </c>
      <c r="N24" s="152"/>
      <c r="O24" s="178">
        <f t="shared" ref="O24:O28" si="8">MROUND(I24*M24,100)</f>
        <v>0</v>
      </c>
      <c r="P24" s="178"/>
      <c r="Q24" s="153"/>
      <c r="R24" s="175"/>
      <c r="S24" s="175"/>
      <c r="T24" s="124">
        <f t="shared" si="7"/>
        <v>0</v>
      </c>
      <c r="U24" s="14"/>
      <c r="V24" s="84"/>
      <c r="W24" s="84"/>
      <c r="X24" s="84"/>
      <c r="Y24" s="84"/>
      <c r="Z24" s="84"/>
      <c r="AA24" s="34" t="s">
        <v>61</v>
      </c>
      <c r="AB24"/>
      <c r="AC24" s="52">
        <v>15</v>
      </c>
      <c r="AD24"/>
      <c r="AE24" s="71" t="s">
        <v>69</v>
      </c>
      <c r="AF2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F24"/>
      <c r="BG24"/>
      <c r="BH24"/>
      <c r="BI24"/>
      <c r="BJ24"/>
      <c r="BK24"/>
      <c r="BL24"/>
      <c r="BM24"/>
      <c r="BN24"/>
    </row>
    <row r="25" spans="1:66" s="15" customFormat="1" ht="24.95" customHeight="1" x14ac:dyDescent="0.25">
      <c r="A25" s="14"/>
      <c r="B25" s="111">
        <v>6</v>
      </c>
      <c r="C25" s="149"/>
      <c r="D25" s="143"/>
      <c r="E25" s="150"/>
      <c r="F25" s="150"/>
      <c r="G25" s="145"/>
      <c r="H25" s="150"/>
      <c r="I25" s="146"/>
      <c r="J25" s="179"/>
      <c r="K25" s="179"/>
      <c r="L25" s="137">
        <f t="shared" si="4"/>
        <v>0</v>
      </c>
      <c r="M25" s="112">
        <f t="shared" si="5"/>
        <v>0</v>
      </c>
      <c r="N25" s="152"/>
      <c r="O25" s="178">
        <f t="shared" si="8"/>
        <v>0</v>
      </c>
      <c r="P25" s="178"/>
      <c r="Q25" s="153"/>
      <c r="R25" s="175"/>
      <c r="S25" s="175"/>
      <c r="T25" s="124">
        <f t="shared" si="7"/>
        <v>0</v>
      </c>
      <c r="U25" s="14"/>
      <c r="V25" s="84"/>
      <c r="W25" s="84"/>
      <c r="X25" s="84"/>
      <c r="Y25" s="84"/>
      <c r="Z25" s="84"/>
      <c r="AA25" s="35" t="s">
        <v>62</v>
      </c>
      <c r="AB25"/>
      <c r="AC25"/>
      <c r="AD25"/>
      <c r="AE25" s="72" t="s">
        <v>87</v>
      </c>
      <c r="AF25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F25"/>
      <c r="BG25"/>
      <c r="BH25"/>
      <c r="BI25"/>
      <c r="BJ25"/>
      <c r="BK25"/>
      <c r="BL25"/>
      <c r="BM25"/>
      <c r="BN25"/>
    </row>
    <row r="26" spans="1:66" s="15" customFormat="1" ht="24.95" customHeight="1" x14ac:dyDescent="0.25">
      <c r="A26" s="14"/>
      <c r="B26" s="111">
        <v>7</v>
      </c>
      <c r="C26" s="149"/>
      <c r="D26" s="143"/>
      <c r="E26" s="150"/>
      <c r="F26" s="151"/>
      <c r="G26" s="145"/>
      <c r="H26" s="150"/>
      <c r="I26" s="146"/>
      <c r="J26" s="179"/>
      <c r="K26" s="179"/>
      <c r="L26" s="137">
        <f t="shared" si="4"/>
        <v>0</v>
      </c>
      <c r="M26" s="112">
        <f t="shared" si="5"/>
        <v>0</v>
      </c>
      <c r="N26" s="152"/>
      <c r="O26" s="178">
        <f t="shared" si="8"/>
        <v>0</v>
      </c>
      <c r="P26" s="178"/>
      <c r="Q26" s="153"/>
      <c r="R26" s="175"/>
      <c r="S26" s="175"/>
      <c r="T26" s="124">
        <f t="shared" si="7"/>
        <v>0</v>
      </c>
      <c r="U26" s="14"/>
      <c r="V26" s="84"/>
      <c r="W26" s="84"/>
      <c r="X26" s="84"/>
      <c r="Y26" s="84"/>
      <c r="Z26" s="84"/>
      <c r="AA26" s="35" t="s">
        <v>63</v>
      </c>
      <c r="AB26" s="26"/>
      <c r="AC26"/>
      <c r="AD26"/>
      <c r="AE26" s="73" t="s">
        <v>88</v>
      </c>
      <c r="AF26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</row>
    <row r="27" spans="1:66" s="15" customFormat="1" ht="24.95" customHeight="1" x14ac:dyDescent="0.25">
      <c r="A27" s="14"/>
      <c r="B27" s="111">
        <v>8</v>
      </c>
      <c r="C27" s="149"/>
      <c r="D27" s="143"/>
      <c r="E27" s="150"/>
      <c r="F27" s="151"/>
      <c r="G27" s="145"/>
      <c r="H27" s="150"/>
      <c r="I27" s="146"/>
      <c r="J27" s="179"/>
      <c r="K27" s="179"/>
      <c r="L27" s="137">
        <f t="shared" si="4"/>
        <v>0</v>
      </c>
      <c r="M27" s="112">
        <f t="shared" si="5"/>
        <v>0</v>
      </c>
      <c r="N27" s="152"/>
      <c r="O27" s="178">
        <f t="shared" si="8"/>
        <v>0</v>
      </c>
      <c r="P27" s="178"/>
      <c r="Q27" s="153"/>
      <c r="R27" s="175"/>
      <c r="S27" s="175"/>
      <c r="T27" s="124">
        <f t="shared" si="7"/>
        <v>0</v>
      </c>
      <c r="U27" s="14"/>
      <c r="V27" s="84"/>
      <c r="W27" s="84"/>
      <c r="X27" s="84"/>
      <c r="Y27" s="84"/>
      <c r="Z27" s="84"/>
      <c r="AA27" s="35" t="s">
        <v>64</v>
      </c>
      <c r="AB27"/>
      <c r="AC27"/>
      <c r="AD27"/>
      <c r="AE27" s="73" t="s">
        <v>70</v>
      </c>
      <c r="AF27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</row>
    <row r="28" spans="1:66" s="15" customFormat="1" ht="24.95" customHeight="1" thickBot="1" x14ac:dyDescent="0.3">
      <c r="A28" s="14"/>
      <c r="B28" s="111">
        <v>9</v>
      </c>
      <c r="C28" s="149"/>
      <c r="D28" s="143"/>
      <c r="E28" s="150"/>
      <c r="F28" s="150"/>
      <c r="G28" s="145"/>
      <c r="H28" s="150"/>
      <c r="I28" s="146"/>
      <c r="J28" s="179"/>
      <c r="K28" s="179"/>
      <c r="L28" s="137">
        <f t="shared" si="4"/>
        <v>0</v>
      </c>
      <c r="M28" s="112">
        <f t="shared" si="5"/>
        <v>0</v>
      </c>
      <c r="N28" s="152"/>
      <c r="O28" s="178">
        <f t="shared" si="8"/>
        <v>0</v>
      </c>
      <c r="P28" s="178"/>
      <c r="Q28" s="153"/>
      <c r="R28" s="175"/>
      <c r="S28" s="175"/>
      <c r="T28" s="124">
        <f t="shared" si="7"/>
        <v>0</v>
      </c>
      <c r="U28" s="14"/>
      <c r="V28" s="84"/>
      <c r="W28" s="84"/>
      <c r="X28" s="84"/>
      <c r="Y28" s="84"/>
      <c r="Z28" s="84"/>
      <c r="AA28" s="66" t="s">
        <v>65</v>
      </c>
      <c r="AB28"/>
      <c r="AC28"/>
      <c r="AD28"/>
      <c r="AE28" s="73" t="s">
        <v>71</v>
      </c>
      <c r="AF28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</row>
    <row r="29" spans="1:66" s="15" customFormat="1" ht="24.95" customHeight="1" x14ac:dyDescent="0.25">
      <c r="A29" s="14"/>
      <c r="B29" s="111">
        <v>10</v>
      </c>
      <c r="C29" s="149"/>
      <c r="D29" s="143"/>
      <c r="E29" s="150"/>
      <c r="F29" s="150"/>
      <c r="G29" s="145"/>
      <c r="H29" s="150"/>
      <c r="I29" s="146"/>
      <c r="J29" s="179"/>
      <c r="K29" s="179"/>
      <c r="L29" s="137">
        <f t="shared" si="4"/>
        <v>0</v>
      </c>
      <c r="M29" s="137">
        <f t="shared" ref="M29:M35" si="9">MROUND(L29,100)</f>
        <v>0</v>
      </c>
      <c r="N29" s="152"/>
      <c r="O29" s="178">
        <f t="shared" ref="O29:O35" si="10">MROUND(I29*M29,100)</f>
        <v>0</v>
      </c>
      <c r="P29" s="178"/>
      <c r="Q29" s="153"/>
      <c r="R29" s="175"/>
      <c r="S29" s="175"/>
      <c r="T29" s="124">
        <f t="shared" ref="T29:T35" si="11">R29+O29</f>
        <v>0</v>
      </c>
      <c r="U29" s="14"/>
      <c r="V29" s="84"/>
      <c r="W29" s="84"/>
      <c r="X29" s="84"/>
      <c r="Y29" s="84"/>
      <c r="Z29" s="84"/>
      <c r="AA29" s="142"/>
      <c r="AB29"/>
      <c r="AC29"/>
      <c r="AD29"/>
      <c r="AE29" s="73"/>
      <c r="AF29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</row>
    <row r="30" spans="1:66" s="15" customFormat="1" ht="24.95" customHeight="1" x14ac:dyDescent="0.25">
      <c r="A30" s="14"/>
      <c r="B30" s="111">
        <v>11</v>
      </c>
      <c r="C30" s="149"/>
      <c r="D30" s="143"/>
      <c r="E30" s="150"/>
      <c r="F30" s="150"/>
      <c r="G30" s="145"/>
      <c r="H30" s="150"/>
      <c r="I30" s="146"/>
      <c r="J30" s="179"/>
      <c r="K30" s="179"/>
      <c r="L30" s="137">
        <f t="shared" si="4"/>
        <v>0</v>
      </c>
      <c r="M30" s="137">
        <f t="shared" si="9"/>
        <v>0</v>
      </c>
      <c r="N30" s="152"/>
      <c r="O30" s="178">
        <f t="shared" si="10"/>
        <v>0</v>
      </c>
      <c r="P30" s="178"/>
      <c r="Q30" s="153"/>
      <c r="R30" s="175"/>
      <c r="S30" s="175"/>
      <c r="T30" s="124">
        <f t="shared" si="11"/>
        <v>0</v>
      </c>
      <c r="U30" s="14"/>
      <c r="V30" s="84"/>
      <c r="W30" s="84"/>
      <c r="X30" s="84"/>
      <c r="Y30" s="84"/>
      <c r="Z30" s="84"/>
      <c r="AA30" s="142"/>
      <c r="AB30"/>
      <c r="AC30"/>
      <c r="AD30"/>
      <c r="AE30" s="73"/>
      <c r="AF30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</row>
    <row r="31" spans="1:66" s="15" customFormat="1" ht="24.95" customHeight="1" x14ac:dyDescent="0.25">
      <c r="A31" s="14"/>
      <c r="B31" s="111">
        <v>12</v>
      </c>
      <c r="C31" s="149"/>
      <c r="D31" s="143"/>
      <c r="E31" s="150"/>
      <c r="F31" s="150"/>
      <c r="G31" s="145"/>
      <c r="H31" s="150"/>
      <c r="I31" s="146"/>
      <c r="J31" s="179"/>
      <c r="K31" s="179"/>
      <c r="L31" s="137">
        <f t="shared" si="4"/>
        <v>0</v>
      </c>
      <c r="M31" s="137">
        <f t="shared" si="9"/>
        <v>0</v>
      </c>
      <c r="N31" s="152"/>
      <c r="O31" s="178">
        <f t="shared" si="10"/>
        <v>0</v>
      </c>
      <c r="P31" s="178"/>
      <c r="Q31" s="153"/>
      <c r="R31" s="175"/>
      <c r="S31" s="175"/>
      <c r="T31" s="124">
        <f t="shared" si="11"/>
        <v>0</v>
      </c>
      <c r="U31" s="14"/>
      <c r="V31" s="84"/>
      <c r="W31" s="84"/>
      <c r="X31" s="84"/>
      <c r="Y31" s="84"/>
      <c r="Z31" s="84"/>
      <c r="AA31" s="142"/>
      <c r="AB31"/>
      <c r="AC31"/>
      <c r="AD31"/>
      <c r="AE31" s="73"/>
      <c r="AF31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</row>
    <row r="32" spans="1:66" s="15" customFormat="1" ht="24.95" customHeight="1" x14ac:dyDescent="0.25">
      <c r="A32" s="14"/>
      <c r="B32" s="111">
        <v>13</v>
      </c>
      <c r="C32" s="149"/>
      <c r="D32" s="143"/>
      <c r="E32" s="150"/>
      <c r="F32" s="150"/>
      <c r="G32" s="145"/>
      <c r="H32" s="150"/>
      <c r="I32" s="146"/>
      <c r="J32" s="179"/>
      <c r="K32" s="179"/>
      <c r="L32" s="137">
        <f t="shared" si="4"/>
        <v>0</v>
      </c>
      <c r="M32" s="137">
        <f t="shared" si="9"/>
        <v>0</v>
      </c>
      <c r="N32" s="152"/>
      <c r="O32" s="178">
        <f t="shared" si="10"/>
        <v>0</v>
      </c>
      <c r="P32" s="178"/>
      <c r="Q32" s="153"/>
      <c r="R32" s="175"/>
      <c r="S32" s="175"/>
      <c r="T32" s="124">
        <f t="shared" si="11"/>
        <v>0</v>
      </c>
      <c r="U32" s="14"/>
      <c r="V32" s="84"/>
      <c r="W32" s="84"/>
      <c r="X32" s="84"/>
      <c r="Y32" s="84"/>
      <c r="Z32" s="84"/>
      <c r="AA32" s="142"/>
      <c r="AB32"/>
      <c r="AC32"/>
      <c r="AD32"/>
      <c r="AE32" s="73"/>
      <c r="AF32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</row>
    <row r="33" spans="1:55" s="15" customFormat="1" ht="24.95" customHeight="1" x14ac:dyDescent="0.25">
      <c r="A33" s="14"/>
      <c r="B33" s="111">
        <v>14</v>
      </c>
      <c r="C33" s="149"/>
      <c r="D33" s="143"/>
      <c r="E33" s="150"/>
      <c r="F33" s="150"/>
      <c r="G33" s="145"/>
      <c r="H33" s="150"/>
      <c r="I33" s="146"/>
      <c r="J33" s="179"/>
      <c r="K33" s="179"/>
      <c r="L33" s="137">
        <f t="shared" si="4"/>
        <v>0</v>
      </c>
      <c r="M33" s="137">
        <f t="shared" si="9"/>
        <v>0</v>
      </c>
      <c r="N33" s="152"/>
      <c r="O33" s="178">
        <f t="shared" si="10"/>
        <v>0</v>
      </c>
      <c r="P33" s="178"/>
      <c r="Q33" s="153"/>
      <c r="R33" s="175"/>
      <c r="S33" s="175"/>
      <c r="T33" s="124">
        <f t="shared" si="11"/>
        <v>0</v>
      </c>
      <c r="U33" s="14"/>
      <c r="V33" s="84"/>
      <c r="W33" s="84"/>
      <c r="X33" s="84"/>
      <c r="Y33" s="84"/>
      <c r="Z33" s="84"/>
      <c r="AA33" s="142"/>
      <c r="AB33"/>
      <c r="AC33"/>
      <c r="AD33"/>
      <c r="AE33" s="73"/>
      <c r="AF33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</row>
    <row r="34" spans="1:55" s="15" customFormat="1" ht="24.95" customHeight="1" x14ac:dyDescent="0.25">
      <c r="A34" s="14"/>
      <c r="B34" s="111">
        <v>15</v>
      </c>
      <c r="C34" s="149"/>
      <c r="D34" s="143"/>
      <c r="E34" s="150"/>
      <c r="F34" s="150"/>
      <c r="G34" s="145"/>
      <c r="H34" s="150"/>
      <c r="I34" s="146"/>
      <c r="J34" s="179"/>
      <c r="K34" s="179"/>
      <c r="L34" s="137">
        <f t="shared" si="4"/>
        <v>0</v>
      </c>
      <c r="M34" s="137">
        <f t="shared" si="9"/>
        <v>0</v>
      </c>
      <c r="N34" s="152"/>
      <c r="O34" s="178">
        <f t="shared" si="10"/>
        <v>0</v>
      </c>
      <c r="P34" s="178"/>
      <c r="Q34" s="153"/>
      <c r="R34" s="175"/>
      <c r="S34" s="175"/>
      <c r="T34" s="124">
        <f t="shared" si="11"/>
        <v>0</v>
      </c>
      <c r="U34" s="14"/>
      <c r="V34" s="84"/>
      <c r="W34" s="84"/>
      <c r="X34" s="84"/>
      <c r="Y34" s="84"/>
      <c r="Z34" s="84"/>
      <c r="AA34" s="142"/>
      <c r="AB34"/>
      <c r="AC34"/>
      <c r="AD34"/>
      <c r="AE34" s="73"/>
      <c r="AF3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</row>
    <row r="35" spans="1:55" s="15" customFormat="1" ht="24.95" customHeight="1" x14ac:dyDescent="0.25">
      <c r="A35" s="14"/>
      <c r="B35" s="111">
        <v>16</v>
      </c>
      <c r="C35" s="149"/>
      <c r="D35" s="143"/>
      <c r="E35" s="150"/>
      <c r="F35" s="150"/>
      <c r="G35" s="145"/>
      <c r="H35" s="150"/>
      <c r="I35" s="146"/>
      <c r="J35" s="179"/>
      <c r="K35" s="179"/>
      <c r="L35" s="137">
        <f t="shared" si="4"/>
        <v>0</v>
      </c>
      <c r="M35" s="137">
        <f t="shared" si="9"/>
        <v>0</v>
      </c>
      <c r="N35" s="152"/>
      <c r="O35" s="178">
        <f t="shared" si="10"/>
        <v>0</v>
      </c>
      <c r="P35" s="178"/>
      <c r="Q35" s="153"/>
      <c r="R35" s="175"/>
      <c r="S35" s="175"/>
      <c r="T35" s="124">
        <f t="shared" si="11"/>
        <v>0</v>
      </c>
      <c r="U35" s="14"/>
      <c r="V35" s="84"/>
      <c r="W35" s="84"/>
      <c r="X35" s="84"/>
      <c r="Y35" s="84"/>
      <c r="Z35" s="84"/>
      <c r="AA35" s="142"/>
      <c r="AB35"/>
      <c r="AC35"/>
      <c r="AD35"/>
      <c r="AE35" s="73"/>
      <c r="AF35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</row>
    <row r="36" spans="1:55" s="15" customFormat="1" ht="24.95" customHeight="1" x14ac:dyDescent="0.25">
      <c r="A36" s="14"/>
      <c r="B36" s="205" t="s">
        <v>105</v>
      </c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4">
        <f>SUM(O20:P35)</f>
        <v>1593600</v>
      </c>
      <c r="P36" s="204"/>
      <c r="Q36" s="113"/>
      <c r="R36" s="174">
        <f>SUM(R20:S35)</f>
        <v>0</v>
      </c>
      <c r="S36" s="174"/>
      <c r="T36" s="125">
        <f>SUM(T20:T35)</f>
        <v>1593600</v>
      </c>
      <c r="U36" s="14"/>
      <c r="V36" s="84"/>
      <c r="W36" s="84"/>
      <c r="X36" s="84"/>
      <c r="Y36" s="84"/>
      <c r="Z36" s="84"/>
      <c r="AA36" t="s">
        <v>90</v>
      </c>
      <c r="AC36"/>
      <c r="AD36"/>
      <c r="AE36" s="73" t="s">
        <v>72</v>
      </c>
      <c r="AF36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</row>
    <row r="37" spans="1:55" s="15" customFormat="1" ht="9" customHeight="1" x14ac:dyDescent="0.25">
      <c r="A37" s="14"/>
      <c r="B37" s="22"/>
      <c r="C37" s="23"/>
      <c r="D37" s="24"/>
      <c r="E37" s="25"/>
      <c r="F37" s="25"/>
      <c r="G37" s="25"/>
      <c r="H37" s="25"/>
      <c r="I37" s="24"/>
      <c r="J37" s="25"/>
      <c r="K37" s="25"/>
      <c r="L37" s="25"/>
      <c r="M37" s="25"/>
      <c r="N37" s="25"/>
      <c r="O37" s="166"/>
      <c r="P37" s="166"/>
      <c r="Q37" s="166"/>
      <c r="R37" s="166"/>
      <c r="S37" s="166"/>
      <c r="T37" s="25"/>
      <c r="U37" s="14"/>
      <c r="V37" s="84"/>
      <c r="W37" s="84"/>
      <c r="X37" s="84"/>
      <c r="Y37" s="84"/>
      <c r="Z37" s="84"/>
      <c r="AA37" t="s">
        <v>91</v>
      </c>
      <c r="AB37"/>
      <c r="AC37"/>
      <c r="AD37"/>
      <c r="AE37" s="73" t="s">
        <v>73</v>
      </c>
      <c r="AF37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</row>
    <row r="38" spans="1:55" s="15" customFormat="1" x14ac:dyDescent="0.25">
      <c r="A38" s="14"/>
      <c r="B38" s="216" t="s">
        <v>9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14"/>
      <c r="V38" s="84"/>
      <c r="W38" s="84"/>
      <c r="X38" s="84"/>
      <c r="Y38" s="84"/>
      <c r="Z38" s="84"/>
      <c r="AA38" t="s">
        <v>90</v>
      </c>
      <c r="AB38"/>
      <c r="AC38"/>
      <c r="AD38"/>
      <c r="AE38" s="73" t="s">
        <v>74</v>
      </c>
      <c r="AF38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</row>
    <row r="39" spans="1:55" s="8" customFormat="1" ht="16.5" customHeight="1" x14ac:dyDescent="0.25">
      <c r="A39" s="5"/>
      <c r="B39" s="215" t="s">
        <v>10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7"/>
      <c r="V39" s="81"/>
      <c r="W39" s="81"/>
      <c r="X39" s="81"/>
      <c r="Y39" s="81"/>
      <c r="Z39" s="81"/>
      <c r="AA39"/>
      <c r="AB39"/>
      <c r="AC39"/>
      <c r="AD39"/>
      <c r="AE39" s="73" t="s">
        <v>75</v>
      </c>
      <c r="AF39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</row>
    <row r="40" spans="1:55" s="8" customFormat="1" ht="10.5" customHeight="1" x14ac:dyDescent="0.25">
      <c r="A40" s="5"/>
      <c r="B40" s="215" t="s">
        <v>3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7"/>
      <c r="V40" s="81"/>
      <c r="W40" s="81"/>
      <c r="X40" s="81"/>
      <c r="Y40" s="81"/>
      <c r="Z40" s="81"/>
      <c r="AA40"/>
      <c r="AB40"/>
      <c r="AC40"/>
      <c r="AD40"/>
      <c r="AE40"/>
      <c r="AF40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</row>
    <row r="41" spans="1:55" s="8" customFormat="1" ht="47.25" hidden="1" customHeight="1" x14ac:dyDescent="0.25">
      <c r="A41" s="5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7"/>
      <c r="V41" s="81"/>
      <c r="W41" s="81"/>
      <c r="X41" s="81"/>
      <c r="Y41" s="81"/>
      <c r="Z41" s="81"/>
      <c r="AA41"/>
      <c r="AB41"/>
      <c r="AC41"/>
      <c r="AD41"/>
      <c r="AE41"/>
      <c r="AF4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</row>
    <row r="42" spans="1:55" s="8" customFormat="1" hidden="1" x14ac:dyDescent="0.25">
      <c r="A42" s="5"/>
      <c r="B42" s="16"/>
      <c r="C42" s="6"/>
      <c r="D42" s="6"/>
      <c r="E42" s="6"/>
      <c r="F42" s="6"/>
      <c r="G42" s="6"/>
      <c r="H42" s="6"/>
      <c r="I42" s="17"/>
      <c r="J42" s="6"/>
      <c r="K42" s="6"/>
      <c r="L42" s="6"/>
      <c r="M42" s="6"/>
      <c r="N42" s="6"/>
      <c r="O42" s="6"/>
      <c r="P42" s="6"/>
      <c r="Q42" s="6"/>
      <c r="R42" s="6"/>
      <c r="S42" s="6"/>
      <c r="T42" s="120"/>
      <c r="U42" s="7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</row>
    <row r="43" spans="1:55" s="8" customFormat="1" ht="15" hidden="1" customHeight="1" x14ac:dyDescent="0.25">
      <c r="A43" s="5"/>
      <c r="B43" s="16"/>
      <c r="C43" s="6"/>
      <c r="D43" s="6"/>
      <c r="E43" s="6"/>
      <c r="F43" s="6"/>
      <c r="G43" s="6"/>
      <c r="H43" s="6"/>
      <c r="I43" s="17"/>
      <c r="J43" s="6"/>
      <c r="K43" s="6"/>
      <c r="L43" s="6"/>
      <c r="M43" s="6"/>
      <c r="N43" s="6"/>
      <c r="O43" s="6"/>
      <c r="P43" s="6"/>
      <c r="Q43" s="6"/>
      <c r="R43" s="6"/>
      <c r="S43" s="6"/>
      <c r="T43" s="120"/>
      <c r="U43" s="7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</row>
    <row r="44" spans="1:55" s="8" customFormat="1" ht="15" hidden="1" customHeight="1" x14ac:dyDescent="0.25">
      <c r="A44" s="5"/>
      <c r="B44" s="16"/>
      <c r="C44" s="6"/>
      <c r="D44" s="6"/>
      <c r="E44" s="6"/>
      <c r="F44" s="6"/>
      <c r="G44" s="6"/>
      <c r="H44" s="6"/>
      <c r="I44" s="17"/>
      <c r="J44" s="6"/>
      <c r="K44" s="6"/>
      <c r="L44" s="6"/>
      <c r="M44" s="6"/>
      <c r="N44" s="6"/>
      <c r="O44" s="6"/>
      <c r="P44" s="6"/>
      <c r="Q44" s="6"/>
      <c r="R44" s="6"/>
      <c r="S44" s="6"/>
      <c r="T44" s="120"/>
      <c r="U44" s="7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</row>
    <row r="45" spans="1:55" s="8" customFormat="1" ht="15" hidden="1" customHeight="1" x14ac:dyDescent="0.25">
      <c r="A45" s="5"/>
      <c r="B45" s="6"/>
      <c r="C45" s="6"/>
      <c r="D45" s="6"/>
      <c r="E45" s="6"/>
      <c r="F45" s="6"/>
      <c r="G45" s="6"/>
      <c r="H45" s="6"/>
      <c r="I45" s="17"/>
      <c r="J45" s="6"/>
      <c r="K45" s="6"/>
      <c r="L45" s="6"/>
      <c r="M45" s="6"/>
      <c r="N45" s="6"/>
      <c r="O45" s="6"/>
      <c r="P45" s="6"/>
      <c r="Q45" s="6"/>
      <c r="R45" s="6"/>
      <c r="S45" s="6"/>
      <c r="T45" s="120"/>
      <c r="U45" s="7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</row>
    <row r="46" spans="1:55" s="81" customFormat="1" ht="15" hidden="1" customHeight="1" x14ac:dyDescent="0.25">
      <c r="A46" s="85"/>
      <c r="B46" s="86"/>
      <c r="C46" s="87"/>
      <c r="D46" s="87"/>
      <c r="E46" s="87"/>
      <c r="F46" s="87"/>
      <c r="G46" s="87"/>
      <c r="H46" s="87"/>
      <c r="I46" s="88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121"/>
      <c r="U46" s="89"/>
    </row>
    <row r="47" spans="1:55" s="81" customFormat="1" ht="15" hidden="1" customHeight="1" x14ac:dyDescent="0.25">
      <c r="A47" s="85"/>
      <c r="B47" s="87"/>
      <c r="C47" s="87"/>
      <c r="D47" s="87"/>
      <c r="E47" s="87"/>
      <c r="F47" s="87"/>
      <c r="G47" s="87"/>
      <c r="H47" s="87"/>
      <c r="I47" s="88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121"/>
      <c r="U47" s="89"/>
    </row>
    <row r="48" spans="1:55" s="81" customFormat="1" ht="15" hidden="1" customHeight="1" x14ac:dyDescent="0.25">
      <c r="A48" s="85"/>
      <c r="B48" s="90"/>
      <c r="C48" s="87"/>
      <c r="D48" s="87"/>
      <c r="E48" s="87"/>
      <c r="F48" s="87"/>
      <c r="G48" s="87"/>
      <c r="H48" s="87"/>
      <c r="I48" s="88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121"/>
      <c r="U48" s="89"/>
    </row>
    <row r="49" spans="1:21" s="81" customFormat="1" hidden="1" x14ac:dyDescent="0.25">
      <c r="A49" s="85"/>
      <c r="B49" s="87"/>
      <c r="C49" s="87"/>
      <c r="D49" s="87"/>
      <c r="E49" s="87"/>
      <c r="F49" s="87"/>
      <c r="G49" s="87"/>
      <c r="H49" s="87"/>
      <c r="I49" s="88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121"/>
      <c r="U49" s="89"/>
    </row>
    <row r="50" spans="1:21" s="81" customFormat="1" hidden="1" x14ac:dyDescent="0.25">
      <c r="A50" s="85"/>
      <c r="B50" s="87"/>
      <c r="C50" s="87"/>
      <c r="D50" s="87"/>
      <c r="E50" s="87"/>
      <c r="F50" s="87"/>
      <c r="G50" s="87"/>
      <c r="H50" s="87"/>
      <c r="I50" s="88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121"/>
      <c r="U50" s="89"/>
    </row>
    <row r="51" spans="1:21" s="81" customFormat="1" hidden="1" x14ac:dyDescent="0.25">
      <c r="A51" s="85"/>
      <c r="B51" s="87"/>
      <c r="C51" s="87"/>
      <c r="D51" s="87"/>
      <c r="E51" s="87"/>
      <c r="F51" s="87"/>
      <c r="G51" s="87"/>
      <c r="H51" s="87"/>
      <c r="I51" s="88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121"/>
      <c r="U51" s="89"/>
    </row>
    <row r="52" spans="1:21" s="81" customFormat="1" hidden="1" x14ac:dyDescent="0.25">
      <c r="A52" s="85"/>
      <c r="B52" s="87"/>
      <c r="C52" s="87"/>
      <c r="D52" s="87"/>
      <c r="E52" s="87"/>
      <c r="F52" s="87"/>
      <c r="G52" s="87"/>
      <c r="H52" s="87"/>
      <c r="I52" s="88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121"/>
      <c r="U52" s="89"/>
    </row>
    <row r="53" spans="1:21" s="81" customFormat="1" hidden="1" x14ac:dyDescent="0.25">
      <c r="A53" s="85"/>
      <c r="B53" s="87"/>
      <c r="C53" s="87"/>
      <c r="D53" s="87"/>
      <c r="E53" s="87"/>
      <c r="F53" s="87"/>
      <c r="G53" s="87"/>
      <c r="H53" s="87"/>
      <c r="I53" s="88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121"/>
      <c r="U53" s="89"/>
    </row>
    <row r="54" spans="1:21" s="81" customFormat="1" hidden="1" x14ac:dyDescent="0.25">
      <c r="A54" s="91"/>
      <c r="B54" s="92"/>
      <c r="C54" s="92"/>
      <c r="D54" s="92"/>
      <c r="E54" s="92"/>
      <c r="F54" s="92"/>
      <c r="G54" s="92"/>
      <c r="H54" s="92"/>
      <c r="I54" s="93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122"/>
      <c r="U54" s="89"/>
    </row>
    <row r="55" spans="1:21" s="81" customFormat="1" hidden="1" x14ac:dyDescent="0.25">
      <c r="A55" s="91"/>
      <c r="B55" s="92"/>
      <c r="C55" s="92"/>
      <c r="D55" s="92"/>
      <c r="E55" s="92"/>
      <c r="F55" s="92"/>
      <c r="G55" s="92"/>
      <c r="H55" s="92"/>
      <c r="I55" s="93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122"/>
      <c r="U55" s="89"/>
    </row>
    <row r="56" spans="1:21" s="81" customFormat="1" hidden="1" x14ac:dyDescent="0.25">
      <c r="A56" s="91"/>
      <c r="B56" s="92"/>
      <c r="C56" s="92"/>
      <c r="D56" s="92"/>
      <c r="E56" s="92"/>
      <c r="F56" s="92"/>
      <c r="G56" s="92"/>
      <c r="H56" s="92"/>
      <c r="I56" s="93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122"/>
      <c r="U56" s="89"/>
    </row>
    <row r="57" spans="1:21" s="81" customFormat="1" hidden="1" x14ac:dyDescent="0.25">
      <c r="A57" s="91"/>
      <c r="B57" s="92"/>
      <c r="C57" s="92"/>
      <c r="D57" s="92"/>
      <c r="E57" s="92"/>
      <c r="F57" s="92"/>
      <c r="G57" s="92"/>
      <c r="H57" s="92"/>
      <c r="I57" s="93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122"/>
      <c r="U57" s="89"/>
    </row>
    <row r="58" spans="1:21" s="81" customFormat="1" hidden="1" x14ac:dyDescent="0.25">
      <c r="A58" s="91"/>
      <c r="B58" s="92"/>
      <c r="C58" s="92"/>
      <c r="D58" s="92"/>
      <c r="E58" s="92"/>
      <c r="F58" s="92"/>
      <c r="G58" s="92"/>
      <c r="H58" s="92"/>
      <c r="I58" s="93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122"/>
      <c r="U58" s="89"/>
    </row>
    <row r="59" spans="1:21" s="81" customFormat="1" hidden="1" x14ac:dyDescent="0.25">
      <c r="A59" s="91"/>
      <c r="B59" s="92"/>
      <c r="C59" s="92"/>
      <c r="D59" s="92"/>
      <c r="E59" s="92"/>
      <c r="F59" s="92"/>
      <c r="G59" s="92"/>
      <c r="H59" s="92"/>
      <c r="I59" s="93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122"/>
      <c r="U59" s="89"/>
    </row>
    <row r="60" spans="1:21" s="81" customFormat="1" hidden="1" x14ac:dyDescent="0.25">
      <c r="A60" s="91"/>
      <c r="B60" s="92"/>
      <c r="C60" s="92"/>
      <c r="D60" s="92"/>
      <c r="E60" s="92"/>
      <c r="F60" s="92"/>
      <c r="G60" s="92"/>
      <c r="H60" s="92"/>
      <c r="I60" s="93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122"/>
      <c r="U60" s="89"/>
    </row>
    <row r="61" spans="1:21" s="81" customFormat="1" hidden="1" x14ac:dyDescent="0.25">
      <c r="A61" s="91"/>
      <c r="B61" s="92"/>
      <c r="C61" s="92"/>
      <c r="D61" s="92"/>
      <c r="E61" s="92"/>
      <c r="F61" s="92"/>
      <c r="G61" s="92"/>
      <c r="H61" s="92"/>
      <c r="I61" s="93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122"/>
      <c r="U61" s="89"/>
    </row>
    <row r="62" spans="1:21" s="81" customFormat="1" hidden="1" x14ac:dyDescent="0.25">
      <c r="A62" s="91"/>
      <c r="B62" s="92"/>
      <c r="C62" s="92"/>
      <c r="D62" s="92"/>
      <c r="E62" s="92"/>
      <c r="F62" s="92"/>
      <c r="G62" s="92"/>
      <c r="H62" s="92"/>
      <c r="I62" s="93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122"/>
      <c r="U62" s="89"/>
    </row>
    <row r="63" spans="1:21" s="81" customFormat="1" hidden="1" x14ac:dyDescent="0.25">
      <c r="A63" s="91"/>
      <c r="B63" s="92"/>
      <c r="C63" s="92"/>
      <c r="D63" s="92"/>
      <c r="E63" s="92"/>
      <c r="F63" s="92"/>
      <c r="G63" s="92"/>
      <c r="H63" s="92"/>
      <c r="I63" s="93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122"/>
      <c r="U63" s="89"/>
    </row>
    <row r="64" spans="1:21" s="81" customFormat="1" hidden="1" x14ac:dyDescent="0.25">
      <c r="A64" s="91"/>
      <c r="B64" s="92"/>
      <c r="C64" s="92"/>
      <c r="D64" s="92"/>
      <c r="E64" s="92"/>
      <c r="F64" s="92"/>
      <c r="G64" s="92"/>
      <c r="H64" s="92"/>
      <c r="I64" s="93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122"/>
      <c r="U64" s="89"/>
    </row>
    <row r="65" spans="1:21" s="81" customFormat="1" hidden="1" x14ac:dyDescent="0.25">
      <c r="A65" s="91"/>
      <c r="B65" s="92"/>
      <c r="C65" s="92"/>
      <c r="D65" s="92"/>
      <c r="E65" s="92"/>
      <c r="F65" s="92"/>
      <c r="G65" s="92"/>
      <c r="H65" s="92"/>
      <c r="I65" s="93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122"/>
      <c r="U65" s="89"/>
    </row>
    <row r="66" spans="1:21" s="81" customFormat="1" hidden="1" x14ac:dyDescent="0.25">
      <c r="A66" s="91"/>
      <c r="B66" s="92"/>
      <c r="C66" s="92"/>
      <c r="D66" s="92"/>
      <c r="E66" s="92"/>
      <c r="F66" s="92"/>
      <c r="G66" s="92"/>
      <c r="H66" s="92"/>
      <c r="I66" s="93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122"/>
      <c r="U66" s="89"/>
    </row>
    <row r="67" spans="1:21" s="81" customFormat="1" hidden="1" x14ac:dyDescent="0.25">
      <c r="A67" s="91"/>
      <c r="B67" s="92"/>
      <c r="C67" s="92"/>
      <c r="D67" s="92"/>
      <c r="E67" s="92"/>
      <c r="F67" s="92"/>
      <c r="G67" s="92"/>
      <c r="H67" s="92"/>
      <c r="I67" s="93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122"/>
      <c r="U67" s="89"/>
    </row>
    <row r="68" spans="1:21" s="81" customFormat="1" hidden="1" x14ac:dyDescent="0.25">
      <c r="A68" s="91"/>
      <c r="B68" s="92"/>
      <c r="C68" s="92"/>
      <c r="D68" s="92"/>
      <c r="E68" s="92"/>
      <c r="F68" s="92"/>
      <c r="G68" s="92"/>
      <c r="H68" s="92"/>
      <c r="I68" s="93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122"/>
      <c r="U68" s="89"/>
    </row>
    <row r="69" spans="1:21" s="81" customFormat="1" hidden="1" x14ac:dyDescent="0.25">
      <c r="A69" s="91"/>
      <c r="B69" s="92"/>
      <c r="C69" s="92"/>
      <c r="D69" s="92"/>
      <c r="E69" s="92"/>
      <c r="F69" s="92"/>
      <c r="G69" s="92"/>
      <c r="H69" s="92"/>
      <c r="I69" s="93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122"/>
      <c r="U69" s="89"/>
    </row>
    <row r="70" spans="1:21" s="81" customFormat="1" hidden="1" x14ac:dyDescent="0.25">
      <c r="A70" s="91"/>
      <c r="B70" s="92"/>
      <c r="C70" s="92"/>
      <c r="D70" s="92"/>
      <c r="E70" s="92"/>
      <c r="F70" s="92"/>
      <c r="G70" s="92"/>
      <c r="H70" s="92"/>
      <c r="I70" s="93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122"/>
      <c r="U70" s="89"/>
    </row>
    <row r="71" spans="1:21" s="81" customFormat="1" hidden="1" x14ac:dyDescent="0.25">
      <c r="A71" s="91"/>
      <c r="B71" s="92"/>
      <c r="C71" s="92"/>
      <c r="D71" s="92"/>
      <c r="E71" s="92"/>
      <c r="F71" s="92"/>
      <c r="G71" s="92"/>
      <c r="H71" s="92"/>
      <c r="I71" s="93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122"/>
      <c r="U71" s="89"/>
    </row>
    <row r="72" spans="1:21" s="81" customFormat="1" hidden="1" x14ac:dyDescent="0.25">
      <c r="A72" s="91"/>
      <c r="B72" s="92"/>
      <c r="C72" s="92"/>
      <c r="D72" s="92"/>
      <c r="E72" s="92"/>
      <c r="F72" s="92"/>
      <c r="G72" s="92"/>
      <c r="H72" s="92"/>
      <c r="I72" s="93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122"/>
      <c r="U72" s="89"/>
    </row>
    <row r="73" spans="1:21" s="81" customFormat="1" hidden="1" x14ac:dyDescent="0.25">
      <c r="A73" s="91"/>
      <c r="B73" s="92"/>
      <c r="C73" s="92"/>
      <c r="D73" s="92"/>
      <c r="E73" s="92"/>
      <c r="F73" s="92"/>
      <c r="G73" s="92"/>
      <c r="H73" s="92"/>
      <c r="I73" s="93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122"/>
      <c r="U73" s="89"/>
    </row>
    <row r="74" spans="1:21" s="81" customFormat="1" hidden="1" x14ac:dyDescent="0.25">
      <c r="A74" s="91"/>
      <c r="B74" s="92"/>
      <c r="C74" s="92"/>
      <c r="D74" s="92"/>
      <c r="E74" s="92"/>
      <c r="F74" s="92"/>
      <c r="G74" s="92"/>
      <c r="H74" s="92"/>
      <c r="I74" s="93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122"/>
      <c r="U74" s="89"/>
    </row>
    <row r="75" spans="1:21" s="81" customFormat="1" hidden="1" x14ac:dyDescent="0.25">
      <c r="A75" s="91"/>
      <c r="B75" s="92"/>
      <c r="C75" s="92"/>
      <c r="D75" s="92"/>
      <c r="E75" s="92"/>
      <c r="F75" s="92"/>
      <c r="G75" s="92"/>
      <c r="H75" s="92"/>
      <c r="I75" s="93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122"/>
      <c r="U75" s="89"/>
    </row>
    <row r="76" spans="1:21" s="81" customFormat="1" hidden="1" x14ac:dyDescent="0.25">
      <c r="A76" s="91"/>
      <c r="B76" s="92"/>
      <c r="C76" s="92"/>
      <c r="D76" s="92"/>
      <c r="E76" s="92"/>
      <c r="F76" s="92"/>
      <c r="G76" s="92"/>
      <c r="H76" s="92"/>
      <c r="I76" s="93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122"/>
      <c r="U76" s="89"/>
    </row>
    <row r="77" spans="1:21" s="81" customFormat="1" hidden="1" x14ac:dyDescent="0.25">
      <c r="A77" s="91"/>
      <c r="B77" s="92"/>
      <c r="C77" s="92"/>
      <c r="D77" s="92"/>
      <c r="E77" s="92"/>
      <c r="F77" s="92"/>
      <c r="G77" s="92"/>
      <c r="H77" s="92"/>
      <c r="I77" s="93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122"/>
      <c r="U77" s="89"/>
    </row>
    <row r="78" spans="1:21" s="81" customFormat="1" hidden="1" x14ac:dyDescent="0.25">
      <c r="A78" s="91"/>
      <c r="B78" s="92"/>
      <c r="C78" s="92"/>
      <c r="D78" s="92"/>
      <c r="E78" s="92"/>
      <c r="F78" s="92"/>
      <c r="G78" s="92"/>
      <c r="H78" s="92"/>
      <c r="I78" s="93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122"/>
      <c r="U78" s="89"/>
    </row>
    <row r="79" spans="1:21" s="81" customFormat="1" hidden="1" x14ac:dyDescent="0.25">
      <c r="A79" s="91"/>
      <c r="B79" s="92"/>
      <c r="C79" s="92"/>
      <c r="D79" s="92"/>
      <c r="E79" s="92"/>
      <c r="F79" s="92"/>
      <c r="G79" s="92"/>
      <c r="H79" s="92"/>
      <c r="I79" s="93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122"/>
      <c r="U79" s="89"/>
    </row>
    <row r="80" spans="1:21" s="81" customFormat="1" hidden="1" x14ac:dyDescent="0.25">
      <c r="A80" s="91"/>
      <c r="B80" s="92"/>
      <c r="C80" s="92"/>
      <c r="D80" s="92"/>
      <c r="E80" s="92"/>
      <c r="F80" s="92"/>
      <c r="G80" s="92"/>
      <c r="H80" s="92"/>
      <c r="I80" s="93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122"/>
      <c r="U80" s="89"/>
    </row>
    <row r="81" spans="1:21" s="81" customFormat="1" hidden="1" x14ac:dyDescent="0.25">
      <c r="A81" s="91"/>
      <c r="B81" s="92"/>
      <c r="C81" s="92"/>
      <c r="D81" s="92"/>
      <c r="E81" s="92"/>
      <c r="F81" s="92"/>
      <c r="G81" s="92"/>
      <c r="H81" s="92"/>
      <c r="I81" s="93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122"/>
      <c r="U81" s="89"/>
    </row>
    <row r="82" spans="1:21" s="81" customFormat="1" hidden="1" x14ac:dyDescent="0.25">
      <c r="A82" s="91"/>
      <c r="B82" s="92"/>
      <c r="C82" s="92"/>
      <c r="D82" s="92"/>
      <c r="E82" s="92"/>
      <c r="F82" s="92"/>
      <c r="G82" s="92"/>
      <c r="H82" s="92"/>
      <c r="I82" s="93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122"/>
      <c r="U82" s="89"/>
    </row>
    <row r="83" spans="1:21" s="81" customFormat="1" hidden="1" x14ac:dyDescent="0.25">
      <c r="A83" s="91"/>
      <c r="B83" s="92"/>
      <c r="C83" s="92"/>
      <c r="D83" s="92"/>
      <c r="E83" s="92"/>
      <c r="F83" s="92"/>
      <c r="G83" s="92"/>
      <c r="H83" s="92"/>
      <c r="I83" s="93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122"/>
      <c r="U83" s="89"/>
    </row>
    <row r="84" spans="1:21" s="81" customFormat="1" hidden="1" x14ac:dyDescent="0.25">
      <c r="A84" s="91"/>
      <c r="B84" s="92"/>
      <c r="C84" s="92"/>
      <c r="D84" s="92"/>
      <c r="E84" s="92"/>
      <c r="F84" s="92"/>
      <c r="G84" s="92"/>
      <c r="H84" s="92"/>
      <c r="I84" s="93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122"/>
      <c r="U84" s="89"/>
    </row>
    <row r="85" spans="1:21" hidden="1" x14ac:dyDescent="0.25"/>
    <row r="86" spans="1:21" hidden="1" x14ac:dyDescent="0.25"/>
    <row r="87" spans="1:21" x14ac:dyDescent="0.25"/>
  </sheetData>
  <sheetProtection formatCells="0" formatColumns="0"/>
  <protectedRanges>
    <protectedRange sqref="O20:Q36" name="Rango1_5_3_1_1"/>
    <protectedRange sqref="I20:I36" name="Rango3"/>
  </protectedRanges>
  <dataConsolidate/>
  <mergeCells count="101">
    <mergeCell ref="R35:S35"/>
    <mergeCell ref="R32:S32"/>
    <mergeCell ref="O33:P33"/>
    <mergeCell ref="R33:S33"/>
    <mergeCell ref="O34:P34"/>
    <mergeCell ref="R34:S34"/>
    <mergeCell ref="R29:S29"/>
    <mergeCell ref="O30:P30"/>
    <mergeCell ref="R30:S30"/>
    <mergeCell ref="O31:P31"/>
    <mergeCell ref="R31:S31"/>
    <mergeCell ref="P13:T13"/>
    <mergeCell ref="P14:T14"/>
    <mergeCell ref="J6:M6"/>
    <mergeCell ref="J8:K9"/>
    <mergeCell ref="J20:K20"/>
    <mergeCell ref="N11:T11"/>
    <mergeCell ref="R19:S19"/>
    <mergeCell ref="O13:O14"/>
    <mergeCell ref="B41:T41"/>
    <mergeCell ref="B39:T39"/>
    <mergeCell ref="R20:S20"/>
    <mergeCell ref="B38:T38"/>
    <mergeCell ref="B40:T40"/>
    <mergeCell ref="R25:S25"/>
    <mergeCell ref="R26:S26"/>
    <mergeCell ref="J23:K23"/>
    <mergeCell ref="J22:K22"/>
    <mergeCell ref="J24:K24"/>
    <mergeCell ref="J21:K21"/>
    <mergeCell ref="R21:S21"/>
    <mergeCell ref="R23:S23"/>
    <mergeCell ref="R24:S24"/>
    <mergeCell ref="O22:P22"/>
    <mergeCell ref="O23:P23"/>
    <mergeCell ref="O25:P25"/>
    <mergeCell ref="O26:P26"/>
    <mergeCell ref="O27:P27"/>
    <mergeCell ref="O36:P36"/>
    <mergeCell ref="J27:K27"/>
    <mergeCell ref="J28:K28"/>
    <mergeCell ref="O28:P28"/>
    <mergeCell ref="B36:N36"/>
    <mergeCell ref="J29:K29"/>
    <mergeCell ref="J30:K30"/>
    <mergeCell ref="J31:K31"/>
    <mergeCell ref="J32:K32"/>
    <mergeCell ref="J33:K33"/>
    <mergeCell ref="J34:K34"/>
    <mergeCell ref="J35:K35"/>
    <mergeCell ref="O29:P29"/>
    <mergeCell ref="O32:P32"/>
    <mergeCell ref="O35:P35"/>
    <mergeCell ref="D1:P2"/>
    <mergeCell ref="O20:P20"/>
    <mergeCell ref="C8:D8"/>
    <mergeCell ref="G8:H8"/>
    <mergeCell ref="J19:K19"/>
    <mergeCell ref="J14:K14"/>
    <mergeCell ref="O18:T18"/>
    <mergeCell ref="B9:C9"/>
    <mergeCell ref="B11:C11"/>
    <mergeCell ref="B1:C2"/>
    <mergeCell ref="B3:T3"/>
    <mergeCell ref="J13:K13"/>
    <mergeCell ref="O8:P8"/>
    <mergeCell ref="R1:S1"/>
    <mergeCell ref="R2:S2"/>
    <mergeCell ref="D13:G13"/>
    <mergeCell ref="B4:C4"/>
    <mergeCell ref="L13:L14"/>
    <mergeCell ref="J11:K11"/>
    <mergeCell ref="B14:C14"/>
    <mergeCell ref="D11:G11"/>
    <mergeCell ref="H11:I11"/>
    <mergeCell ref="D10:S10"/>
    <mergeCell ref="D14:G14"/>
    <mergeCell ref="D4:T4"/>
    <mergeCell ref="O6:T6"/>
    <mergeCell ref="H9:I9"/>
    <mergeCell ref="D9:G9"/>
    <mergeCell ref="B13:C13"/>
    <mergeCell ref="H13:I14"/>
    <mergeCell ref="S12:T12"/>
    <mergeCell ref="M13:M14"/>
    <mergeCell ref="O37:S37"/>
    <mergeCell ref="B6:C6"/>
    <mergeCell ref="D6:E6"/>
    <mergeCell ref="G6:I6"/>
    <mergeCell ref="O19:P19"/>
    <mergeCell ref="B16:T17"/>
    <mergeCell ref="C18:N18"/>
    <mergeCell ref="R36:S36"/>
    <mergeCell ref="R28:S28"/>
    <mergeCell ref="R22:S22"/>
    <mergeCell ref="N9:T9"/>
    <mergeCell ref="O24:P24"/>
    <mergeCell ref="O21:P21"/>
    <mergeCell ref="R27:S27"/>
    <mergeCell ref="J25:K25"/>
    <mergeCell ref="J26:K26"/>
  </mergeCells>
  <dataValidations xWindow="489" yWindow="405" count="5">
    <dataValidation type="list" allowBlank="1" showInputMessage="1" showErrorMessage="1" sqref="O6">
      <formula1>$AF$2:$AF$11</formula1>
    </dataValidation>
    <dataValidation type="list" allowBlank="1" showInputMessage="1" showErrorMessage="1" sqref="D9:G9">
      <formula1>$AE$2:$AE$8</formula1>
    </dataValidation>
    <dataValidation type="list" allowBlank="1" showInputMessage="1" showErrorMessage="1" sqref="G20:G35">
      <formula1>$AA$11:$AA$19</formula1>
    </dataValidation>
    <dataValidation type="list" allowBlank="1" showInputMessage="1" showErrorMessage="1" sqref="I20:I35">
      <formula1>$AC$10:$AC$24</formula1>
    </dataValidation>
    <dataValidation type="list" allowBlank="1" showInputMessage="1" showErrorMessage="1" sqref="D20:D35">
      <formula1>$AE$25:$AE$39</formula1>
    </dataValidation>
  </dataValidations>
  <printOptions horizontalCentered="1" verticalCentered="1"/>
  <pageMargins left="0.9055118110236221" right="0.70866141732283472" top="0.74803149606299213" bottom="0.74803149606299213" header="0.31496062992125984" footer="0.31496062992125984"/>
  <pageSetup paperSize="5" scale="66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489" yWindow="405" count="2">
        <x14:dataValidation type="list" allowBlank="1" showInputMessage="1" showErrorMessage="1">
          <x14:formula1>
            <xm:f>Hoja2!$A$1:$A$5</xm:f>
          </x14:formula1>
          <xm:sqref>N20:N35</xm:sqref>
        </x14:dataValidation>
        <x14:dataValidation type="list" allowBlank="1" showInputMessage="1" showErrorMessage="1">
          <x14:formula1>
            <xm:f>Hoja1!$E$4:$E$13</xm:f>
          </x14:formula1>
          <xm:sqref>N11:T11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="130" zoomScaleNormal="130" workbookViewId="0">
      <selection activeCell="U18" sqref="U18"/>
    </sheetView>
  </sheetViews>
  <sheetFormatPr baseColWidth="10" defaultRowHeight="15" x14ac:dyDescent="0.25"/>
  <cols>
    <col min="1" max="1" width="15.7109375" style="109" customWidth="1"/>
    <col min="2" max="2" width="15.7109375" style="114" customWidth="1"/>
    <col min="3" max="4" width="24.42578125" style="114" customWidth="1"/>
    <col min="5" max="5" width="10.7109375" style="109" customWidth="1"/>
    <col min="6" max="6" width="14.85546875" style="114" customWidth="1"/>
    <col min="7" max="7" width="10.5703125" style="109" customWidth="1"/>
    <col min="8" max="8" width="12.5703125" style="109" customWidth="1"/>
    <col min="9" max="9" width="11.140625" style="109" customWidth="1"/>
    <col min="10" max="10" width="11.7109375" style="114" customWidth="1"/>
    <col min="11" max="11" width="18.140625" style="114" customWidth="1"/>
    <col min="12" max="12" width="13.140625" style="109" customWidth="1"/>
    <col min="13" max="13" width="14.28515625" style="114" customWidth="1"/>
    <col min="14" max="14" width="32.42578125" style="114" customWidth="1"/>
    <col min="15" max="15" width="17.85546875" style="114" customWidth="1"/>
    <col min="16" max="17" width="11.42578125" style="114"/>
    <col min="18" max="18" width="11.42578125" style="109"/>
    <col min="19" max="19" width="30.28515625" style="114" customWidth="1"/>
    <col min="20" max="20" width="11.42578125" style="109"/>
    <col min="21" max="21" width="19.42578125" style="114" customWidth="1"/>
    <col min="22" max="22" width="11.42578125" style="109"/>
    <col min="23" max="23" width="22.140625" style="114" customWidth="1"/>
  </cols>
  <sheetData>
    <row r="1" spans="1:23" s="131" customFormat="1" ht="33.75" x14ac:dyDescent="0.2">
      <c r="A1" s="134" t="s">
        <v>106</v>
      </c>
      <c r="B1" s="135" t="s">
        <v>107</v>
      </c>
      <c r="C1" s="135" t="s">
        <v>112</v>
      </c>
      <c r="D1" s="135" t="s">
        <v>118</v>
      </c>
      <c r="E1" s="134" t="s">
        <v>108</v>
      </c>
      <c r="F1" s="135" t="s">
        <v>109</v>
      </c>
      <c r="G1" s="134" t="s">
        <v>113</v>
      </c>
      <c r="H1" s="134" t="s">
        <v>125</v>
      </c>
      <c r="I1" s="134" t="s">
        <v>115</v>
      </c>
      <c r="J1" s="135" t="s">
        <v>114</v>
      </c>
      <c r="K1" s="135" t="s">
        <v>111</v>
      </c>
      <c r="L1" s="134" t="s">
        <v>95</v>
      </c>
      <c r="M1" s="135" t="s">
        <v>11</v>
      </c>
      <c r="N1" s="135" t="s">
        <v>24</v>
      </c>
      <c r="O1" s="135" t="s">
        <v>96</v>
      </c>
      <c r="P1" s="135" t="s">
        <v>97</v>
      </c>
      <c r="Q1" s="135" t="s">
        <v>98</v>
      </c>
      <c r="R1" s="134" t="s">
        <v>99</v>
      </c>
      <c r="S1" s="135" t="s">
        <v>100</v>
      </c>
      <c r="T1" s="134" t="s">
        <v>101</v>
      </c>
      <c r="U1" s="135" t="s">
        <v>102</v>
      </c>
      <c r="V1" s="134" t="s">
        <v>103</v>
      </c>
      <c r="W1" s="135" t="s">
        <v>104</v>
      </c>
    </row>
    <row r="2" spans="1:23" s="131" customFormat="1" ht="36.75" customHeight="1" x14ac:dyDescent="0.2">
      <c r="A2" s="126"/>
      <c r="B2" s="127"/>
      <c r="C2" s="128" t="e">
        <f>'CONTROL DE SEMINARIOS'!N9:T9</f>
        <v>#VALUE!</v>
      </c>
      <c r="D2" s="128">
        <f>'CONTROL DE SEMINARIOS'!N20</f>
        <v>0</v>
      </c>
      <c r="E2" s="129">
        <f>'CONTROL DE SEMINARIOS'!I20</f>
        <v>12</v>
      </c>
      <c r="F2" s="130" t="e">
        <f ca="1">[1]!NumLetras(E2,,"HORAS")</f>
        <v>#NAME?</v>
      </c>
      <c r="G2" s="129">
        <f>'CONTROL DE SEMINARIOS'!D13:G13</f>
        <v>0</v>
      </c>
      <c r="H2" s="129">
        <f>'CONTROL DE SEMINARIOS'!J14+'CONTROL DE SEMINARIOS'!N14</f>
        <v>0</v>
      </c>
      <c r="I2" s="129">
        <f>'CONTROL DE SEMINARIOS'!D13</f>
        <v>0</v>
      </c>
      <c r="J2" s="128">
        <f>'CONTROL DE SEMINARIOS'!P14</f>
        <v>0</v>
      </c>
      <c r="K2" s="128">
        <f>'CONTROL DE SEMINARIOS'!C20</f>
        <v>0</v>
      </c>
      <c r="L2" s="129">
        <f>'CONTROL DE SEMINARIOS'!E20</f>
        <v>0</v>
      </c>
      <c r="M2" s="128" t="str">
        <f>'CONTROL DE SEMINARIOS'!G20</f>
        <v>DOCTOR</v>
      </c>
      <c r="N2" s="128">
        <f>'CONTROL DE SEMINARIOS'!H20</f>
        <v>0</v>
      </c>
      <c r="O2" s="128">
        <f>'CONTROL DE SEMINARIOS'!J20</f>
        <v>0</v>
      </c>
      <c r="P2" s="128">
        <f>'CONTROL DE SEMINARIOS'!D6</f>
        <v>0</v>
      </c>
      <c r="Q2" s="128">
        <f>'CONTROL DE SEMINARIOS'!$Q$20</f>
        <v>0</v>
      </c>
      <c r="R2" s="129">
        <f>'CONTROL DE SEMINARIOS'!$O$20</f>
        <v>1593600</v>
      </c>
      <c r="S2" s="128" t="e">
        <f ca="1">[1]!NumLetras(R2,"peso","PESOS M/CTE")</f>
        <v>#NAME?</v>
      </c>
      <c r="T2" s="129">
        <f>'CONTROL DE SEMINARIOS'!$R$20</f>
        <v>0</v>
      </c>
      <c r="U2" s="128" t="str">
        <f>[1]!NumLetras(T2,"PESO","PESOS M/CTE")</f>
        <v xml:space="preserve"> 00/100 PESOS M/CTE</v>
      </c>
      <c r="V2" s="129">
        <f>R2+T2</f>
        <v>1593600</v>
      </c>
      <c r="W2" s="128" t="e">
        <f ca="1">[1]!NumLetras(V2,"PESO","PESOS M/CTE")</f>
        <v>#NAME?</v>
      </c>
    </row>
    <row r="3" spans="1:23" s="131" customFormat="1" ht="36.75" customHeight="1" x14ac:dyDescent="0.2">
      <c r="A3" s="132"/>
      <c r="B3" s="133"/>
      <c r="C3" s="128" t="e">
        <f>'CONTROL DE SEMINARIOS'!N10:T10</f>
        <v>#VALUE!</v>
      </c>
      <c r="D3" s="128">
        <f>'CONTROL DE SEMINARIOS'!N21</f>
        <v>0</v>
      </c>
      <c r="E3" s="129">
        <f>'CONTROL DE SEMINARIOS'!I21</f>
        <v>0</v>
      </c>
      <c r="F3" s="130" t="str">
        <f>[1]!NumLetras(E3,,"HORAS")</f>
        <v xml:space="preserve"> 00/100 HORAS</v>
      </c>
      <c r="G3" s="129">
        <f>'CONTROL DE SEMINARIOS'!D14:G14</f>
        <v>0</v>
      </c>
      <c r="H3" s="129">
        <f>'CONTROL DE SEMINARIOS'!J15+'CONTROL DE SEMINARIOS'!N15</f>
        <v>0</v>
      </c>
      <c r="I3" s="129">
        <f>'CONTROL DE SEMINARIOS'!D14</f>
        <v>0</v>
      </c>
      <c r="J3" s="128">
        <f>'CONTROL DE SEMINARIOS'!P15</f>
        <v>0</v>
      </c>
      <c r="K3" s="128">
        <f>'CONTROL DE SEMINARIOS'!C21</f>
        <v>0</v>
      </c>
      <c r="L3" s="129">
        <f>'CONTROL DE SEMINARIOS'!E21</f>
        <v>0</v>
      </c>
      <c r="M3" s="128">
        <f>'CONTROL DE SEMINARIOS'!G21</f>
        <v>0</v>
      </c>
      <c r="N3" s="128">
        <f>'CONTROL DE SEMINARIOS'!H21</f>
        <v>0</v>
      </c>
      <c r="O3" s="128">
        <f>'CONTROL DE SEMINARIOS'!J21</f>
        <v>0</v>
      </c>
      <c r="P3" s="128">
        <f>'CONTROL DE SEMINARIOS'!D7</f>
        <v>0</v>
      </c>
      <c r="Q3" s="128">
        <f>'CONTROL DE SEMINARIOS'!$Q$20</f>
        <v>0</v>
      </c>
      <c r="R3" s="129">
        <f>'CONTROL DE SEMINARIOS'!$O$20</f>
        <v>1593600</v>
      </c>
      <c r="S3" s="128" t="e">
        <f ca="1">[1]!NumLetras(R3,"peso","PESOS M/CTE")</f>
        <v>#NAME?</v>
      </c>
      <c r="T3" s="129">
        <f>'CONTROL DE SEMINARIOS'!$R$20</f>
        <v>0</v>
      </c>
      <c r="U3" s="128" t="str">
        <f>[1]!NumLetras(T3,"PESO","PESOS M/CTE")</f>
        <v xml:space="preserve"> 00/100 PESOS M/CTE</v>
      </c>
      <c r="V3" s="129">
        <f t="shared" ref="V3:V17" si="0">R3+T3</f>
        <v>1593600</v>
      </c>
      <c r="W3" s="128" t="e">
        <f ca="1">[1]!NumLetras(V3,"PESO","PESOS M/CTE")</f>
        <v>#NAME?</v>
      </c>
    </row>
    <row r="4" spans="1:23" s="131" customFormat="1" ht="36.75" customHeight="1" x14ac:dyDescent="0.2">
      <c r="A4" s="132"/>
      <c r="B4" s="133"/>
      <c r="C4" s="128" t="e">
        <f>'CONTROL DE SEMINARIOS'!N11:T11</f>
        <v>#VALUE!</v>
      </c>
      <c r="D4" s="128">
        <f>'CONTROL DE SEMINARIOS'!N22</f>
        <v>0</v>
      </c>
      <c r="E4" s="129">
        <f>'CONTROL DE SEMINARIOS'!I22</f>
        <v>0</v>
      </c>
      <c r="F4" s="130" t="str">
        <f>[1]!NumLetras(E4,,"HORAS")</f>
        <v xml:space="preserve"> 00/100 HORAS</v>
      </c>
      <c r="G4" s="129">
        <f>'CONTROL DE SEMINARIOS'!D15:G15</f>
        <v>0</v>
      </c>
      <c r="H4" s="129">
        <f>'CONTROL DE SEMINARIOS'!J16+'CONTROL DE SEMINARIOS'!N16</f>
        <v>0</v>
      </c>
      <c r="I4" s="129">
        <f>'CONTROL DE SEMINARIOS'!D15</f>
        <v>0</v>
      </c>
      <c r="J4" s="128">
        <f>'CONTROL DE SEMINARIOS'!P16</f>
        <v>0</v>
      </c>
      <c r="K4" s="128">
        <f>'CONTROL DE SEMINARIOS'!C22</f>
        <v>0</v>
      </c>
      <c r="L4" s="129">
        <f>'CONTROL DE SEMINARIOS'!E22</f>
        <v>0</v>
      </c>
      <c r="M4" s="128">
        <f>'CONTROL DE SEMINARIOS'!G22</f>
        <v>0</v>
      </c>
      <c r="N4" s="128">
        <f>'CONTROL DE SEMINARIOS'!H22</f>
        <v>0</v>
      </c>
      <c r="O4" s="128">
        <f>'CONTROL DE SEMINARIOS'!J22</f>
        <v>0</v>
      </c>
      <c r="P4" s="128">
        <f>'CONTROL DE SEMINARIOS'!D8</f>
        <v>0</v>
      </c>
      <c r="Q4" s="128">
        <f>'CONTROL DE SEMINARIOS'!$Q$20</f>
        <v>0</v>
      </c>
      <c r="R4" s="129">
        <f>'CONTROL DE SEMINARIOS'!$O$20</f>
        <v>1593600</v>
      </c>
      <c r="S4" s="128" t="e">
        <f ca="1">[1]!NumLetras(R4,"peso","PESOS M/CTE")</f>
        <v>#NAME?</v>
      </c>
      <c r="T4" s="129">
        <f>'CONTROL DE SEMINARIOS'!$R$20</f>
        <v>0</v>
      </c>
      <c r="U4" s="128" t="str">
        <f>[1]!NumLetras(T4,"PESO","PESOS M/CTE")</f>
        <v xml:space="preserve"> 00/100 PESOS M/CTE</v>
      </c>
      <c r="V4" s="129">
        <f t="shared" si="0"/>
        <v>1593600</v>
      </c>
      <c r="W4" s="128" t="e">
        <f ca="1">[1]!NumLetras(V4,"PESO","PESOS M/CTE")</f>
        <v>#NAME?</v>
      </c>
    </row>
    <row r="5" spans="1:23" s="131" customFormat="1" ht="36.75" customHeight="1" x14ac:dyDescent="0.2">
      <c r="A5" s="132"/>
      <c r="B5" s="133"/>
      <c r="C5" s="128" t="e">
        <f>'CONTROL DE SEMINARIOS'!N12:T12</f>
        <v>#VALUE!</v>
      </c>
      <c r="D5" s="128">
        <f>'CONTROL DE SEMINARIOS'!N23</f>
        <v>0</v>
      </c>
      <c r="E5" s="129">
        <f>'CONTROL DE SEMINARIOS'!I23</f>
        <v>0</v>
      </c>
      <c r="F5" s="130" t="str">
        <f>[1]!NumLetras(E5,,"HORAS")</f>
        <v xml:space="preserve"> 00/100 HORAS</v>
      </c>
      <c r="G5" s="129">
        <f>'CONTROL DE SEMINARIOS'!D16:G16</f>
        <v>0</v>
      </c>
      <c r="H5" s="129">
        <f>'CONTROL DE SEMINARIOS'!J17+'CONTROL DE SEMINARIOS'!N17</f>
        <v>0</v>
      </c>
      <c r="I5" s="129">
        <f>'CONTROL DE SEMINARIOS'!D16</f>
        <v>0</v>
      </c>
      <c r="J5" s="128">
        <f>'CONTROL DE SEMINARIOS'!P17</f>
        <v>0</v>
      </c>
      <c r="K5" s="128">
        <f>'CONTROL DE SEMINARIOS'!C23</f>
        <v>0</v>
      </c>
      <c r="L5" s="129">
        <f>'CONTROL DE SEMINARIOS'!E23</f>
        <v>0</v>
      </c>
      <c r="M5" s="128">
        <f>'CONTROL DE SEMINARIOS'!G23</f>
        <v>0</v>
      </c>
      <c r="N5" s="128">
        <f>'CONTROL DE SEMINARIOS'!H23</f>
        <v>0</v>
      </c>
      <c r="O5" s="128">
        <f>'CONTROL DE SEMINARIOS'!J23</f>
        <v>0</v>
      </c>
      <c r="P5" s="128">
        <f>'CONTROL DE SEMINARIOS'!D9</f>
        <v>0</v>
      </c>
      <c r="Q5" s="128">
        <f>'CONTROL DE SEMINARIOS'!$Q$20</f>
        <v>0</v>
      </c>
      <c r="R5" s="129">
        <f>'CONTROL DE SEMINARIOS'!$O$20</f>
        <v>1593600</v>
      </c>
      <c r="S5" s="128" t="e">
        <f ca="1">[1]!NumLetras(R5,"peso","PESOS M/CTE")</f>
        <v>#NAME?</v>
      </c>
      <c r="T5" s="129">
        <f>'CONTROL DE SEMINARIOS'!$R$20</f>
        <v>0</v>
      </c>
      <c r="U5" s="128" t="str">
        <f>[1]!NumLetras(T5,"PESO","PESOS M/CTE")</f>
        <v xml:space="preserve"> 00/100 PESOS M/CTE</v>
      </c>
      <c r="V5" s="129">
        <f t="shared" si="0"/>
        <v>1593600</v>
      </c>
      <c r="W5" s="128" t="e">
        <f ca="1">[1]!NumLetras(V5,"PESO","PESOS M/CTE")</f>
        <v>#NAME?</v>
      </c>
    </row>
    <row r="6" spans="1:23" s="131" customFormat="1" ht="36.75" customHeight="1" x14ac:dyDescent="0.2">
      <c r="A6" s="132"/>
      <c r="B6" s="133"/>
      <c r="C6" s="128" t="e">
        <f>'CONTROL DE SEMINARIOS'!N13:T13</f>
        <v>#VALUE!</v>
      </c>
      <c r="D6" s="128">
        <f>'CONTROL DE SEMINARIOS'!N24</f>
        <v>0</v>
      </c>
      <c r="E6" s="129">
        <f>'CONTROL DE SEMINARIOS'!I24</f>
        <v>0</v>
      </c>
      <c r="F6" s="130" t="str">
        <f>[1]!NumLetras(E6,,"HORAS")</f>
        <v xml:space="preserve"> 00/100 HORAS</v>
      </c>
      <c r="G6" s="129">
        <f>'CONTROL DE SEMINARIOS'!D17:G17</f>
        <v>0</v>
      </c>
      <c r="H6" s="129">
        <f>'CONTROL DE SEMINARIOS'!J18+'CONTROL DE SEMINARIOS'!N18</f>
        <v>0</v>
      </c>
      <c r="I6" s="129">
        <f>'CONTROL DE SEMINARIOS'!D17</f>
        <v>0</v>
      </c>
      <c r="J6" s="128">
        <f>'CONTROL DE SEMINARIOS'!P18</f>
        <v>0</v>
      </c>
      <c r="K6" s="128">
        <f>'CONTROL DE SEMINARIOS'!C24</f>
        <v>0</v>
      </c>
      <c r="L6" s="129">
        <f>'CONTROL DE SEMINARIOS'!E24</f>
        <v>0</v>
      </c>
      <c r="M6" s="128">
        <f>'CONTROL DE SEMINARIOS'!G24</f>
        <v>0</v>
      </c>
      <c r="N6" s="128">
        <f>'CONTROL DE SEMINARIOS'!H24</f>
        <v>0</v>
      </c>
      <c r="O6" s="128">
        <f>'CONTROL DE SEMINARIOS'!J24</f>
        <v>0</v>
      </c>
      <c r="P6" s="128">
        <f>'CONTROL DE SEMINARIOS'!D10</f>
        <v>0</v>
      </c>
      <c r="Q6" s="128">
        <f>'CONTROL DE SEMINARIOS'!$Q$20</f>
        <v>0</v>
      </c>
      <c r="R6" s="129">
        <f>'CONTROL DE SEMINARIOS'!$O$20</f>
        <v>1593600</v>
      </c>
      <c r="S6" s="128" t="e">
        <f ca="1">[1]!NumLetras(R6,"peso","PESOS M/CTE")</f>
        <v>#NAME?</v>
      </c>
      <c r="T6" s="129">
        <f>'CONTROL DE SEMINARIOS'!$R$20</f>
        <v>0</v>
      </c>
      <c r="U6" s="128" t="str">
        <f>[1]!NumLetras(T6,"PESO","PESOS M/CTE")</f>
        <v xml:space="preserve"> 00/100 PESOS M/CTE</v>
      </c>
      <c r="V6" s="129">
        <f t="shared" si="0"/>
        <v>1593600</v>
      </c>
      <c r="W6" s="128" t="e">
        <f ca="1">[1]!NumLetras(V6,"PESO","PESOS M/CTE")</f>
        <v>#NAME?</v>
      </c>
    </row>
    <row r="7" spans="1:23" s="131" customFormat="1" ht="36.75" customHeight="1" x14ac:dyDescent="0.2">
      <c r="A7" s="132"/>
      <c r="B7" s="133"/>
      <c r="C7" s="128" t="e">
        <f>'CONTROL DE SEMINARIOS'!N14:T14</f>
        <v>#VALUE!</v>
      </c>
      <c r="D7" s="128">
        <f>'CONTROL DE SEMINARIOS'!N25</f>
        <v>0</v>
      </c>
      <c r="E7" s="129">
        <f>'CONTROL DE SEMINARIOS'!I25</f>
        <v>0</v>
      </c>
      <c r="F7" s="130" t="str">
        <f>[1]!NumLetras(E7,,"HORAS")</f>
        <v xml:space="preserve"> 00/100 HORAS</v>
      </c>
      <c r="G7" s="129">
        <f>'CONTROL DE SEMINARIOS'!D18:G18</f>
        <v>0</v>
      </c>
      <c r="H7" s="129">
        <v>0</v>
      </c>
      <c r="I7" s="129">
        <f>'CONTROL DE SEMINARIOS'!D18</f>
        <v>0</v>
      </c>
      <c r="J7" s="128">
        <f>'CONTROL DE SEMINARIOS'!P19</f>
        <v>0</v>
      </c>
      <c r="K7" s="128">
        <f>'CONTROL DE SEMINARIOS'!C25</f>
        <v>0</v>
      </c>
      <c r="L7" s="129">
        <f>'CONTROL DE SEMINARIOS'!E25</f>
        <v>0</v>
      </c>
      <c r="M7" s="128">
        <f>'CONTROL DE SEMINARIOS'!G25</f>
        <v>0</v>
      </c>
      <c r="N7" s="128">
        <f>'CONTROL DE SEMINARIOS'!H25</f>
        <v>0</v>
      </c>
      <c r="O7" s="128">
        <f>'CONTROL DE SEMINARIOS'!J25</f>
        <v>0</v>
      </c>
      <c r="P7" s="128">
        <f>'CONTROL DE SEMINARIOS'!D11</f>
        <v>0</v>
      </c>
      <c r="Q7" s="128">
        <f>'CONTROL DE SEMINARIOS'!$Q$20</f>
        <v>0</v>
      </c>
      <c r="R7" s="129">
        <f>'CONTROL DE SEMINARIOS'!$O$20</f>
        <v>1593600</v>
      </c>
      <c r="S7" s="128" t="e">
        <f ca="1">[1]!NumLetras(R7,"peso","PESOS M/CTE")</f>
        <v>#NAME?</v>
      </c>
      <c r="T7" s="129">
        <f>'CONTROL DE SEMINARIOS'!$R$20</f>
        <v>0</v>
      </c>
      <c r="U7" s="128" t="str">
        <f>[1]!NumLetras(T7,"PESO","PESOS M/CTE")</f>
        <v xml:space="preserve"> 00/100 PESOS M/CTE</v>
      </c>
      <c r="V7" s="129">
        <f t="shared" si="0"/>
        <v>1593600</v>
      </c>
      <c r="W7" s="128" t="e">
        <f ca="1">[1]!NumLetras(V7,"PESO","PESOS M/CTE")</f>
        <v>#NAME?</v>
      </c>
    </row>
    <row r="8" spans="1:23" s="131" customFormat="1" ht="36.75" customHeight="1" x14ac:dyDescent="0.2">
      <c r="A8" s="132"/>
      <c r="B8" s="133"/>
      <c r="C8" s="128" t="e">
        <f>'CONTROL DE SEMINARIOS'!N15:T15</f>
        <v>#VALUE!</v>
      </c>
      <c r="D8" s="128">
        <f>'CONTROL DE SEMINARIOS'!N26</f>
        <v>0</v>
      </c>
      <c r="E8" s="129">
        <f>'CONTROL DE SEMINARIOS'!I26</f>
        <v>0</v>
      </c>
      <c r="F8" s="130" t="str">
        <f>[1]!NumLetras(E8,,"HORAS")</f>
        <v xml:space="preserve"> 00/100 HORAS</v>
      </c>
      <c r="G8" s="129">
        <f>'CONTROL DE SEMINARIOS'!D13:G13</f>
        <v>0</v>
      </c>
      <c r="H8" s="129">
        <f>'CONTROL DE SEMINARIOS'!J20+'CONTROL DE SEMINARIOS'!N20</f>
        <v>0</v>
      </c>
      <c r="I8" s="129">
        <v>0</v>
      </c>
      <c r="J8" s="128">
        <f>'CONTROL DE SEMINARIOS'!P20</f>
        <v>0</v>
      </c>
      <c r="K8" s="128">
        <f>'CONTROL DE SEMINARIOS'!C26</f>
        <v>0</v>
      </c>
      <c r="L8" s="129">
        <f>'CONTROL DE SEMINARIOS'!E26</f>
        <v>0</v>
      </c>
      <c r="M8" s="128">
        <f>'CONTROL DE SEMINARIOS'!G26</f>
        <v>0</v>
      </c>
      <c r="N8" s="128">
        <f>'CONTROL DE SEMINARIOS'!H26</f>
        <v>0</v>
      </c>
      <c r="O8" s="128">
        <f>'CONTROL DE SEMINARIOS'!J26</f>
        <v>0</v>
      </c>
      <c r="P8" s="128">
        <f>'CONTROL DE SEMINARIOS'!D12</f>
        <v>0</v>
      </c>
      <c r="Q8" s="128">
        <f>'CONTROL DE SEMINARIOS'!$Q$20</f>
        <v>0</v>
      </c>
      <c r="R8" s="129">
        <f>'CONTROL DE SEMINARIOS'!$O$20</f>
        <v>1593600</v>
      </c>
      <c r="S8" s="128" t="e">
        <f ca="1">[1]!NumLetras(R8,"peso","PESOS M/CTE")</f>
        <v>#NAME?</v>
      </c>
      <c r="T8" s="129">
        <f>'CONTROL DE SEMINARIOS'!$R$20</f>
        <v>0</v>
      </c>
      <c r="U8" s="128" t="str">
        <f>[1]!NumLetras(T8,"PESO","PESOS M/CTE")</f>
        <v xml:space="preserve"> 00/100 PESOS M/CTE</v>
      </c>
      <c r="V8" s="129">
        <f t="shared" si="0"/>
        <v>1593600</v>
      </c>
      <c r="W8" s="128" t="e">
        <f ca="1">[1]!NumLetras(V8,"PESO","PESOS M/CTE")</f>
        <v>#NAME?</v>
      </c>
    </row>
    <row r="9" spans="1:23" s="131" customFormat="1" ht="36.75" customHeight="1" x14ac:dyDescent="0.2">
      <c r="A9" s="132"/>
      <c r="B9" s="133"/>
      <c r="C9" s="128" t="e">
        <f>'CONTROL DE SEMINARIOS'!N16:T16</f>
        <v>#VALUE!</v>
      </c>
      <c r="D9" s="128">
        <f>'CONTROL DE SEMINARIOS'!N27</f>
        <v>0</v>
      </c>
      <c r="E9" s="129">
        <f>'CONTROL DE SEMINARIOS'!I27</f>
        <v>0</v>
      </c>
      <c r="F9" s="130" t="str">
        <f>[1]!NumLetras(E9,,"HORAS")</f>
        <v xml:space="preserve"> 00/100 HORAS</v>
      </c>
      <c r="G9" s="129" t="str">
        <f>'CONTROL DE SEMINARIOS'!D20:G20</f>
        <v>DOCTOR</v>
      </c>
      <c r="H9" s="129">
        <f>'CONTROL DE SEMINARIOS'!J21+'CONTROL DE SEMINARIOS'!N21</f>
        <v>0</v>
      </c>
      <c r="I9" s="129" t="str">
        <f>'CONTROL DE SEMINARIOS'!D20</f>
        <v>CEDULA</v>
      </c>
      <c r="J9" s="128">
        <f>'CONTROL DE SEMINARIOS'!P21</f>
        <v>0</v>
      </c>
      <c r="K9" s="128">
        <f>'CONTROL DE SEMINARIOS'!C27</f>
        <v>0</v>
      </c>
      <c r="L9" s="129">
        <f>'CONTROL DE SEMINARIOS'!E27</f>
        <v>0</v>
      </c>
      <c r="M9" s="128">
        <f>'CONTROL DE SEMINARIOS'!G27</f>
        <v>0</v>
      </c>
      <c r="N9" s="128">
        <f>'CONTROL DE SEMINARIOS'!H27</f>
        <v>0</v>
      </c>
      <c r="O9" s="128">
        <f>'CONTROL DE SEMINARIOS'!J27</f>
        <v>0</v>
      </c>
      <c r="P9" s="128">
        <f>'CONTROL DE SEMINARIOS'!D13</f>
        <v>0</v>
      </c>
      <c r="Q9" s="128">
        <f>'CONTROL DE SEMINARIOS'!$Q$20</f>
        <v>0</v>
      </c>
      <c r="R9" s="129">
        <f>'CONTROL DE SEMINARIOS'!$O$20</f>
        <v>1593600</v>
      </c>
      <c r="S9" s="128" t="e">
        <f ca="1">[1]!NumLetras(R9,"peso","PESOS M/CTE")</f>
        <v>#NAME?</v>
      </c>
      <c r="T9" s="129">
        <f>'CONTROL DE SEMINARIOS'!$R$20</f>
        <v>0</v>
      </c>
      <c r="U9" s="128" t="str">
        <f>[1]!NumLetras(T9,"PESO","PESOS M/CTE")</f>
        <v xml:space="preserve"> 00/100 PESOS M/CTE</v>
      </c>
      <c r="V9" s="129">
        <f t="shared" si="0"/>
        <v>1593600</v>
      </c>
      <c r="W9" s="128" t="e">
        <f ca="1">[1]!NumLetras(V9,"PESO","PESOS M/CTE")</f>
        <v>#NAME?</v>
      </c>
    </row>
    <row r="10" spans="1:23" s="131" customFormat="1" ht="36.75" customHeight="1" x14ac:dyDescent="0.2">
      <c r="A10" s="132"/>
      <c r="B10" s="133"/>
      <c r="C10" s="128" t="e">
        <f>'CONTROL DE SEMINARIOS'!N17:T17</f>
        <v>#VALUE!</v>
      </c>
      <c r="D10" s="128">
        <f>'CONTROL DE SEMINARIOS'!N28</f>
        <v>0</v>
      </c>
      <c r="E10" s="129">
        <f>'CONTROL DE SEMINARIOS'!I28</f>
        <v>0</v>
      </c>
      <c r="F10" s="130" t="str">
        <f>[1]!NumLetras(E10,,"HORAS")</f>
        <v xml:space="preserve"> 00/100 HORAS</v>
      </c>
      <c r="G10" s="129">
        <f>'CONTROL DE SEMINARIOS'!D21:G21</f>
        <v>0</v>
      </c>
      <c r="H10" s="129">
        <f>'CONTROL DE SEMINARIOS'!J22+'CONTROL DE SEMINARIOS'!N22</f>
        <v>0</v>
      </c>
      <c r="I10" s="129">
        <f>'CONTROL DE SEMINARIOS'!D21</f>
        <v>0</v>
      </c>
      <c r="J10" s="128">
        <f>'CONTROL DE SEMINARIOS'!P22</f>
        <v>0</v>
      </c>
      <c r="K10" s="128">
        <f>'CONTROL DE SEMINARIOS'!C28</f>
        <v>0</v>
      </c>
      <c r="L10" s="129">
        <f>'CONTROL DE SEMINARIOS'!E28</f>
        <v>0</v>
      </c>
      <c r="M10" s="128">
        <f>'CONTROL DE SEMINARIOS'!G28</f>
        <v>0</v>
      </c>
      <c r="N10" s="128">
        <f>'CONTROL DE SEMINARIOS'!H28</f>
        <v>0</v>
      </c>
      <c r="O10" s="128">
        <f>'CONTROL DE SEMINARIOS'!J28</f>
        <v>0</v>
      </c>
      <c r="P10" s="128">
        <f>'CONTROL DE SEMINARIOS'!D14</f>
        <v>0</v>
      </c>
      <c r="Q10" s="128">
        <f>'CONTROL DE SEMINARIOS'!$Q$20</f>
        <v>0</v>
      </c>
      <c r="R10" s="129">
        <f>'CONTROL DE SEMINARIOS'!$O$20</f>
        <v>1593600</v>
      </c>
      <c r="S10" s="128" t="e">
        <f ca="1">[1]!NumLetras(R10,"peso","PESOS M/CTE")</f>
        <v>#NAME?</v>
      </c>
      <c r="T10" s="129">
        <f>'CONTROL DE SEMINARIOS'!$R$20</f>
        <v>0</v>
      </c>
      <c r="U10" s="128" t="str">
        <f>[1]!NumLetras(T10,"PESO","PESOS M/CTE")</f>
        <v xml:space="preserve"> 00/100 PESOS M/CTE</v>
      </c>
      <c r="V10" s="129">
        <f t="shared" si="0"/>
        <v>1593600</v>
      </c>
      <c r="W10" s="128" t="e">
        <f ca="1">[1]!NumLetras(V10,"PESO","PESOS M/CTE")</f>
        <v>#NAME?</v>
      </c>
    </row>
    <row r="11" spans="1:23" s="131" customFormat="1" ht="36.75" customHeight="1" x14ac:dyDescent="0.2">
      <c r="A11" s="132"/>
      <c r="B11" s="133"/>
      <c r="C11" s="128" t="e">
        <f>'CONTROL DE SEMINARIOS'!N18:T18</f>
        <v>#VALUE!</v>
      </c>
      <c r="D11" s="128">
        <f>'CONTROL DE SEMINARIOS'!N29</f>
        <v>0</v>
      </c>
      <c r="E11" s="129">
        <f>'CONTROL DE SEMINARIOS'!I29</f>
        <v>0</v>
      </c>
      <c r="F11" s="130" t="str">
        <f>[1]!NumLetras(E11,,"HORAS")</f>
        <v xml:space="preserve"> 00/100 HORAS</v>
      </c>
      <c r="G11" s="129">
        <f>'CONTROL DE SEMINARIOS'!D22:G22</f>
        <v>0</v>
      </c>
      <c r="H11" s="129">
        <f>'CONTROL DE SEMINARIOS'!J23+'CONTROL DE SEMINARIOS'!N23</f>
        <v>0</v>
      </c>
      <c r="I11" s="129">
        <f>'CONTROL DE SEMINARIOS'!D22</f>
        <v>0</v>
      </c>
      <c r="J11" s="128">
        <f>'CONTROL DE SEMINARIOS'!P23</f>
        <v>0</v>
      </c>
      <c r="K11" s="128">
        <f>'CONTROL DE SEMINARIOS'!C29</f>
        <v>0</v>
      </c>
      <c r="L11" s="129">
        <f>'CONTROL DE SEMINARIOS'!E29</f>
        <v>0</v>
      </c>
      <c r="M11" s="128">
        <f>'CONTROL DE SEMINARIOS'!G29</f>
        <v>0</v>
      </c>
      <c r="N11" s="128">
        <f>'CONTROL DE SEMINARIOS'!H29</f>
        <v>0</v>
      </c>
      <c r="O11" s="128">
        <f>'CONTROL DE SEMINARIOS'!J29</f>
        <v>0</v>
      </c>
      <c r="P11" s="128">
        <f>'CONTROL DE SEMINARIOS'!D15</f>
        <v>0</v>
      </c>
      <c r="Q11" s="128">
        <f>'CONTROL DE SEMINARIOS'!$Q$20</f>
        <v>0</v>
      </c>
      <c r="R11" s="129">
        <f>'CONTROL DE SEMINARIOS'!$O$20</f>
        <v>1593600</v>
      </c>
      <c r="S11" s="128" t="e">
        <f ca="1">[1]!NumLetras(R11,"peso","PESOS M/CTE")</f>
        <v>#NAME?</v>
      </c>
      <c r="T11" s="129">
        <f>'CONTROL DE SEMINARIOS'!$R$20</f>
        <v>0</v>
      </c>
      <c r="U11" s="128" t="str">
        <f>[1]!NumLetras(T11,"PESO","PESOS M/CTE")</f>
        <v xml:space="preserve"> 00/100 PESOS M/CTE</v>
      </c>
      <c r="V11" s="129">
        <f t="shared" si="0"/>
        <v>1593600</v>
      </c>
      <c r="W11" s="128" t="e">
        <f ca="1">[1]!NumLetras(V11,"PESO","PESOS M/CTE")</f>
        <v>#NAME?</v>
      </c>
    </row>
    <row r="12" spans="1:23" ht="23.25" customHeight="1" x14ac:dyDescent="0.25">
      <c r="A12" s="132"/>
      <c r="B12" s="133"/>
      <c r="C12" s="128" t="e">
        <f>'CONTROL DE SEMINARIOS'!N19:T19</f>
        <v>#VALUE!</v>
      </c>
      <c r="D12" s="128">
        <f>'CONTROL DE SEMINARIOS'!N30</f>
        <v>0</v>
      </c>
      <c r="E12" s="129">
        <f>'CONTROL DE SEMINARIOS'!I30</f>
        <v>0</v>
      </c>
      <c r="F12" s="130" t="str">
        <f>[1]!NumLetras(E12,,"HORAS")</f>
        <v xml:space="preserve"> 00/100 HORAS</v>
      </c>
      <c r="G12" s="129">
        <f>'CONTROL DE SEMINARIOS'!D23:G23</f>
        <v>0</v>
      </c>
      <c r="H12" s="129">
        <f>'CONTROL DE SEMINARIOS'!J24+'CONTROL DE SEMINARIOS'!N24</f>
        <v>0</v>
      </c>
      <c r="I12" s="129">
        <f>'CONTROL DE SEMINARIOS'!D23</f>
        <v>0</v>
      </c>
      <c r="J12" s="128">
        <f>'CONTROL DE SEMINARIOS'!P24</f>
        <v>0</v>
      </c>
      <c r="K12" s="128">
        <f>'CONTROL DE SEMINARIOS'!C30</f>
        <v>0</v>
      </c>
      <c r="L12" s="129">
        <f>'CONTROL DE SEMINARIOS'!E30</f>
        <v>0</v>
      </c>
      <c r="M12" s="128">
        <f>'CONTROL DE SEMINARIOS'!G30</f>
        <v>0</v>
      </c>
      <c r="N12" s="128">
        <f>'CONTROL DE SEMINARIOS'!H30</f>
        <v>0</v>
      </c>
      <c r="O12" s="128">
        <f>'CONTROL DE SEMINARIOS'!J30</f>
        <v>0</v>
      </c>
      <c r="P12" s="128">
        <f>'CONTROL DE SEMINARIOS'!D16</f>
        <v>0</v>
      </c>
      <c r="Q12" s="128">
        <f>'CONTROL DE SEMINARIOS'!$Q$20</f>
        <v>0</v>
      </c>
      <c r="R12" s="129">
        <f>'CONTROL DE SEMINARIOS'!$O$20</f>
        <v>1593600</v>
      </c>
      <c r="S12" s="128" t="e">
        <f ca="1">[1]!NumLetras(R12,"peso","PESOS M/CTE")</f>
        <v>#NAME?</v>
      </c>
      <c r="T12" s="129">
        <f>'CONTROL DE SEMINARIOS'!$R$20</f>
        <v>0</v>
      </c>
      <c r="U12" s="128" t="str">
        <f>[1]!NumLetras(T12,"PESO","PESOS M/CTE")</f>
        <v xml:space="preserve"> 00/100 PESOS M/CTE</v>
      </c>
      <c r="V12" s="129">
        <f t="shared" si="0"/>
        <v>1593600</v>
      </c>
      <c r="W12" s="128" t="e">
        <f ca="1">[1]!NumLetras(V12,"PESO","PESOS M/CTE")</f>
        <v>#NAME?</v>
      </c>
    </row>
    <row r="13" spans="1:23" ht="24" customHeight="1" x14ac:dyDescent="0.25">
      <c r="A13" s="132"/>
      <c r="B13" s="133"/>
      <c r="C13" s="128" t="e">
        <f>'CONTROL DE SEMINARIOS'!N20:T20</f>
        <v>#VALUE!</v>
      </c>
      <c r="D13" s="128">
        <f>'CONTROL DE SEMINARIOS'!N31</f>
        <v>0</v>
      </c>
      <c r="E13" s="129">
        <f>'CONTROL DE SEMINARIOS'!I31</f>
        <v>0</v>
      </c>
      <c r="F13" s="130" t="str">
        <f>[1]!NumLetras(E13,,"HORAS")</f>
        <v xml:space="preserve"> 00/100 HORAS</v>
      </c>
      <c r="G13" s="129">
        <f>'CONTROL DE SEMINARIOS'!D24:G24</f>
        <v>0</v>
      </c>
      <c r="H13" s="129">
        <f>'CONTROL DE SEMINARIOS'!J25+'CONTROL DE SEMINARIOS'!N25</f>
        <v>0</v>
      </c>
      <c r="I13" s="129">
        <f>'CONTROL DE SEMINARIOS'!D24</f>
        <v>0</v>
      </c>
      <c r="J13" s="128">
        <f>'CONTROL DE SEMINARIOS'!P25</f>
        <v>0</v>
      </c>
      <c r="K13" s="128">
        <f>'CONTROL DE SEMINARIOS'!C31</f>
        <v>0</v>
      </c>
      <c r="L13" s="129">
        <f>'CONTROL DE SEMINARIOS'!E31</f>
        <v>0</v>
      </c>
      <c r="M13" s="128">
        <f>'CONTROL DE SEMINARIOS'!G31</f>
        <v>0</v>
      </c>
      <c r="N13" s="128">
        <f>'CONTROL DE SEMINARIOS'!H31</f>
        <v>0</v>
      </c>
      <c r="O13" s="128">
        <f>'CONTROL DE SEMINARIOS'!J31</f>
        <v>0</v>
      </c>
      <c r="P13" s="128">
        <f>'CONTROL DE SEMINARIOS'!D17</f>
        <v>0</v>
      </c>
      <c r="Q13" s="128">
        <f>'CONTROL DE SEMINARIOS'!$Q$20</f>
        <v>0</v>
      </c>
      <c r="R13" s="129">
        <f>'CONTROL DE SEMINARIOS'!$O$20</f>
        <v>1593600</v>
      </c>
      <c r="S13" s="128" t="e">
        <f ca="1">[1]!NumLetras(R13,"peso","PESOS M/CTE")</f>
        <v>#NAME?</v>
      </c>
      <c r="T13" s="129">
        <f>'CONTROL DE SEMINARIOS'!$R$20</f>
        <v>0</v>
      </c>
      <c r="U13" s="128" t="str">
        <f>[1]!NumLetras(T13,"PESO","PESOS M/CTE")</f>
        <v xml:space="preserve"> 00/100 PESOS M/CTE</v>
      </c>
      <c r="V13" s="129">
        <f t="shared" si="0"/>
        <v>1593600</v>
      </c>
      <c r="W13" s="128" t="e">
        <f ca="1">[1]!NumLetras(V13,"PESO","PESOS M/CTE")</f>
        <v>#NAME?</v>
      </c>
    </row>
    <row r="14" spans="1:23" ht="27" customHeight="1" x14ac:dyDescent="0.25">
      <c r="A14" s="132"/>
      <c r="B14" s="133"/>
      <c r="C14" s="128" t="e">
        <f>'CONTROL DE SEMINARIOS'!N21:T21</f>
        <v>#VALUE!</v>
      </c>
      <c r="D14" s="128">
        <f>'CONTROL DE SEMINARIOS'!N32</f>
        <v>0</v>
      </c>
      <c r="E14" s="129">
        <f>'CONTROL DE SEMINARIOS'!I32</f>
        <v>0</v>
      </c>
      <c r="F14" s="130" t="str">
        <f>[1]!NumLetras(E14,,"HORAS")</f>
        <v xml:space="preserve"> 00/100 HORAS</v>
      </c>
      <c r="G14" s="129">
        <f>'CONTROL DE SEMINARIOS'!D25:G25</f>
        <v>0</v>
      </c>
      <c r="H14" s="129">
        <f>'CONTROL DE SEMINARIOS'!J26+'CONTROL DE SEMINARIOS'!N26</f>
        <v>0</v>
      </c>
      <c r="I14" s="129">
        <f>'CONTROL DE SEMINARIOS'!D25</f>
        <v>0</v>
      </c>
      <c r="J14" s="128">
        <f>'CONTROL DE SEMINARIOS'!P26</f>
        <v>0</v>
      </c>
      <c r="K14" s="128">
        <f>'CONTROL DE SEMINARIOS'!C32</f>
        <v>0</v>
      </c>
      <c r="L14" s="129">
        <f>'CONTROL DE SEMINARIOS'!E32</f>
        <v>0</v>
      </c>
      <c r="M14" s="128">
        <f>'CONTROL DE SEMINARIOS'!G32</f>
        <v>0</v>
      </c>
      <c r="N14" s="128">
        <f>'CONTROL DE SEMINARIOS'!H32</f>
        <v>0</v>
      </c>
      <c r="O14" s="128">
        <f>'CONTROL DE SEMINARIOS'!J32</f>
        <v>0</v>
      </c>
      <c r="P14" s="128">
        <f>'CONTROL DE SEMINARIOS'!D18</f>
        <v>0</v>
      </c>
      <c r="Q14" s="128">
        <f>'CONTROL DE SEMINARIOS'!$Q$20</f>
        <v>0</v>
      </c>
      <c r="R14" s="129">
        <f>'CONTROL DE SEMINARIOS'!$O$20</f>
        <v>1593600</v>
      </c>
      <c r="S14" s="128" t="e">
        <f ca="1">[1]!NumLetras(R14,"peso","PESOS M/CTE")</f>
        <v>#NAME?</v>
      </c>
      <c r="T14" s="129">
        <f>'CONTROL DE SEMINARIOS'!$R$20</f>
        <v>0</v>
      </c>
      <c r="U14" s="128" t="str">
        <f>[1]!NumLetras(T14,"PESO","PESOS M/CTE")</f>
        <v xml:space="preserve"> 00/100 PESOS M/CTE</v>
      </c>
      <c r="V14" s="129">
        <f t="shared" si="0"/>
        <v>1593600</v>
      </c>
      <c r="W14" s="128" t="e">
        <f ca="1">[1]!NumLetras(V14,"PESO","PESOS M/CTE")</f>
        <v>#NAME?</v>
      </c>
    </row>
    <row r="15" spans="1:23" ht="27" customHeight="1" x14ac:dyDescent="0.25">
      <c r="A15" s="132"/>
      <c r="B15" s="133"/>
      <c r="C15" s="128" t="e">
        <f>'CONTROL DE SEMINARIOS'!N22:T22</f>
        <v>#VALUE!</v>
      </c>
      <c r="D15" s="128">
        <f>'CONTROL DE SEMINARIOS'!N33</f>
        <v>0</v>
      </c>
      <c r="E15" s="129">
        <f>'CONTROL DE SEMINARIOS'!I33</f>
        <v>0</v>
      </c>
      <c r="F15" s="130" t="str">
        <f>[1]!NumLetras(E15,,"HORAS")</f>
        <v xml:space="preserve"> 00/100 HORAS</v>
      </c>
      <c r="G15" s="129">
        <f>'CONTROL DE SEMINARIOS'!D26:G26</f>
        <v>0</v>
      </c>
      <c r="H15" s="129">
        <f>'CONTROL DE SEMINARIOS'!J27+'CONTROL DE SEMINARIOS'!N27</f>
        <v>0</v>
      </c>
      <c r="I15" s="129">
        <f>'CONTROL DE SEMINARIOS'!D26</f>
        <v>0</v>
      </c>
      <c r="J15" s="128">
        <f>'CONTROL DE SEMINARIOS'!P27</f>
        <v>0</v>
      </c>
      <c r="K15" s="128">
        <f>'CONTROL DE SEMINARIOS'!C33</f>
        <v>0</v>
      </c>
      <c r="L15" s="129">
        <f>'CONTROL DE SEMINARIOS'!E33</f>
        <v>0</v>
      </c>
      <c r="M15" s="128">
        <f>'CONTROL DE SEMINARIOS'!G33</f>
        <v>0</v>
      </c>
      <c r="N15" s="128">
        <f>'CONTROL DE SEMINARIOS'!H33</f>
        <v>0</v>
      </c>
      <c r="O15" s="128">
        <f>'CONTROL DE SEMINARIOS'!J33</f>
        <v>0</v>
      </c>
      <c r="P15" s="128" t="str">
        <f>'CONTROL DE SEMINARIOS'!D19</f>
        <v>TIPO DE IDENTIFICACION ( C.C o T.I)</v>
      </c>
      <c r="Q15" s="128">
        <f>'CONTROL DE SEMINARIOS'!$Q$20</f>
        <v>0</v>
      </c>
      <c r="R15" s="129">
        <f>'CONTROL DE SEMINARIOS'!$O$20</f>
        <v>1593600</v>
      </c>
      <c r="S15" s="128" t="e">
        <f ca="1">[1]!NumLetras(R15,"peso","PESOS M/CTE")</f>
        <v>#NAME?</v>
      </c>
      <c r="T15" s="129">
        <f>'CONTROL DE SEMINARIOS'!$R$20</f>
        <v>0</v>
      </c>
      <c r="U15" s="128" t="str">
        <f>[1]!NumLetras(T15,"PESO","PESOS M/CTE")</f>
        <v xml:space="preserve"> 00/100 PESOS M/CTE</v>
      </c>
      <c r="V15" s="129">
        <f t="shared" si="0"/>
        <v>1593600</v>
      </c>
      <c r="W15" s="128" t="e">
        <f ca="1">[1]!NumLetras(V15,"PESO","PESOS M/CTE")</f>
        <v>#NAME?</v>
      </c>
    </row>
    <row r="16" spans="1:23" ht="25.5" customHeight="1" x14ac:dyDescent="0.25">
      <c r="A16" s="132"/>
      <c r="B16" s="133"/>
      <c r="C16" s="128" t="e">
        <f>'CONTROL DE SEMINARIOS'!N23:T23</f>
        <v>#VALUE!</v>
      </c>
      <c r="D16" s="128">
        <f>'CONTROL DE SEMINARIOS'!N34</f>
        <v>0</v>
      </c>
      <c r="E16" s="129">
        <f>'CONTROL DE SEMINARIOS'!I34</f>
        <v>0</v>
      </c>
      <c r="F16" s="130" t="str">
        <f>[1]!NumLetras(E16,,"HORAS")</f>
        <v xml:space="preserve"> 00/100 HORAS</v>
      </c>
      <c r="G16" s="129">
        <f>'CONTROL DE SEMINARIOS'!D27:G27</f>
        <v>0</v>
      </c>
      <c r="H16" s="129">
        <f>'CONTROL DE SEMINARIOS'!J28+'CONTROL DE SEMINARIOS'!N28</f>
        <v>0</v>
      </c>
      <c r="I16" s="129">
        <f>'CONTROL DE SEMINARIOS'!D27</f>
        <v>0</v>
      </c>
      <c r="J16" s="128">
        <f>'CONTROL DE SEMINARIOS'!P28</f>
        <v>0</v>
      </c>
      <c r="K16" s="128">
        <f>'CONTROL DE SEMINARIOS'!C34</f>
        <v>0</v>
      </c>
      <c r="L16" s="129">
        <f>'CONTROL DE SEMINARIOS'!E34</f>
        <v>0</v>
      </c>
      <c r="M16" s="128">
        <f>'CONTROL DE SEMINARIOS'!G34</f>
        <v>0</v>
      </c>
      <c r="N16" s="128">
        <f>'CONTROL DE SEMINARIOS'!H34</f>
        <v>0</v>
      </c>
      <c r="O16" s="128">
        <f>'CONTROL DE SEMINARIOS'!J34</f>
        <v>0</v>
      </c>
      <c r="P16" s="128" t="str">
        <f>'CONTROL DE SEMINARIOS'!D20</f>
        <v>CEDULA</v>
      </c>
      <c r="Q16" s="128">
        <f>'CONTROL DE SEMINARIOS'!$Q$20</f>
        <v>0</v>
      </c>
      <c r="R16" s="129">
        <f>'CONTROL DE SEMINARIOS'!$O$20</f>
        <v>1593600</v>
      </c>
      <c r="S16" s="128" t="e">
        <f ca="1">[1]!NumLetras(R16,"peso","PESOS M/CTE")</f>
        <v>#NAME?</v>
      </c>
      <c r="T16" s="129">
        <f>'CONTROL DE SEMINARIOS'!$R$20</f>
        <v>0</v>
      </c>
      <c r="U16" s="128" t="str">
        <f>[1]!NumLetras(T16,"PESO","PESOS M/CTE")</f>
        <v xml:space="preserve"> 00/100 PESOS M/CTE</v>
      </c>
      <c r="V16" s="129">
        <f t="shared" si="0"/>
        <v>1593600</v>
      </c>
      <c r="W16" s="128" t="e">
        <f ca="1">[1]!NumLetras(V16,"PESO","PESOS M/CTE")</f>
        <v>#NAME?</v>
      </c>
    </row>
    <row r="17" spans="1:23" ht="32.25" customHeight="1" x14ac:dyDescent="0.25">
      <c r="A17" s="132"/>
      <c r="B17" s="133"/>
      <c r="C17" s="128" t="e">
        <f>'CONTROL DE SEMINARIOS'!N24:T24</f>
        <v>#VALUE!</v>
      </c>
      <c r="D17" s="128">
        <f>'CONTROL DE SEMINARIOS'!N35</f>
        <v>0</v>
      </c>
      <c r="E17" s="129">
        <f>'CONTROL DE SEMINARIOS'!I35</f>
        <v>0</v>
      </c>
      <c r="F17" s="130" t="str">
        <f>[1]!NumLetras(E17,,"HORAS")</f>
        <v xml:space="preserve"> 00/100 HORAS</v>
      </c>
      <c r="G17" s="129">
        <f>'CONTROL DE SEMINARIOS'!D28:G28</f>
        <v>0</v>
      </c>
      <c r="H17" s="129">
        <f>'CONTROL DE SEMINARIOS'!J29+'CONTROL DE SEMINARIOS'!N29</f>
        <v>0</v>
      </c>
      <c r="I17" s="129">
        <f>'CONTROL DE SEMINARIOS'!D28</f>
        <v>0</v>
      </c>
      <c r="J17" s="128">
        <f>'CONTROL DE SEMINARIOS'!P29</f>
        <v>0</v>
      </c>
      <c r="K17" s="128">
        <f>'CONTROL DE SEMINARIOS'!C35</f>
        <v>0</v>
      </c>
      <c r="L17" s="129">
        <f>'CONTROL DE SEMINARIOS'!E35</f>
        <v>0</v>
      </c>
      <c r="M17" s="128">
        <f>'CONTROL DE SEMINARIOS'!G35</f>
        <v>0</v>
      </c>
      <c r="N17" s="128">
        <f>'CONTROL DE SEMINARIOS'!H35</f>
        <v>0</v>
      </c>
      <c r="O17" s="128">
        <f>'CONTROL DE SEMINARIOS'!J35</f>
        <v>0</v>
      </c>
      <c r="P17" s="128">
        <f>'CONTROL DE SEMINARIOS'!D21</f>
        <v>0</v>
      </c>
      <c r="Q17" s="128">
        <f>'CONTROL DE SEMINARIOS'!$Q$20</f>
        <v>0</v>
      </c>
      <c r="R17" s="129">
        <f>'CONTROL DE SEMINARIOS'!$O$20</f>
        <v>1593600</v>
      </c>
      <c r="S17" s="128" t="e">
        <f ca="1">[1]!NumLetras(R17,"peso","PESOS M/CTE")</f>
        <v>#NAME?</v>
      </c>
      <c r="T17" s="129">
        <f>'CONTROL DE SEMINARIOS'!$R$20</f>
        <v>0</v>
      </c>
      <c r="U17" s="128" t="str">
        <f>[1]!NumLetras(T17,"PESO","PESOS M/CTE")</f>
        <v xml:space="preserve"> 00/100 PESOS M/CTE</v>
      </c>
      <c r="V17" s="129">
        <f t="shared" si="0"/>
        <v>1593600</v>
      </c>
      <c r="W17" s="128" t="e">
        <f ca="1">[1]!NumLetras(V17,"PESO","PESOS M/CTE")</f>
        <v>#NAME?</v>
      </c>
    </row>
  </sheetData>
  <pageMargins left="0.7" right="0.7" top="0.75" bottom="0.75" header="0.3" footer="0.3"/>
  <pageSetup paperSize="9" orientation="portrait" r:id="rId1"/>
  <ignoredErrors>
    <ignoredError sqref="V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7" workbookViewId="0">
      <selection activeCell="D18" sqref="D18"/>
    </sheetView>
  </sheetViews>
  <sheetFormatPr baseColWidth="10" defaultRowHeight="15" x14ac:dyDescent="0.25"/>
  <sheetData>
    <row r="1" spans="1:5" x14ac:dyDescent="0.25">
      <c r="A1" t="s">
        <v>120</v>
      </c>
    </row>
    <row r="4" spans="1:5" x14ac:dyDescent="0.25">
      <c r="B4" t="s">
        <v>123</v>
      </c>
      <c r="E4" s="141" t="s">
        <v>48</v>
      </c>
    </row>
    <row r="5" spans="1:5" x14ac:dyDescent="0.25">
      <c r="B5" t="s">
        <v>121</v>
      </c>
      <c r="E5" s="141" t="s">
        <v>124</v>
      </c>
    </row>
    <row r="6" spans="1:5" x14ac:dyDescent="0.25">
      <c r="B6" t="s">
        <v>122</v>
      </c>
      <c r="E6" s="141" t="s">
        <v>49</v>
      </c>
    </row>
    <row r="7" spans="1:5" x14ac:dyDescent="0.25">
      <c r="B7" t="s">
        <v>65</v>
      </c>
      <c r="E7" s="141" t="s">
        <v>51</v>
      </c>
    </row>
    <row r="8" spans="1:5" x14ac:dyDescent="0.25">
      <c r="B8" t="s">
        <v>64</v>
      </c>
      <c r="E8" s="141" t="s">
        <v>50</v>
      </c>
    </row>
    <row r="9" spans="1:5" x14ac:dyDescent="0.25">
      <c r="E9" s="141" t="s">
        <v>52</v>
      </c>
    </row>
    <row r="10" spans="1:5" x14ac:dyDescent="0.25">
      <c r="E10" s="141" t="s">
        <v>53</v>
      </c>
    </row>
    <row r="11" spans="1:5" x14ac:dyDescent="0.25">
      <c r="E11" s="141" t="s">
        <v>54</v>
      </c>
    </row>
    <row r="12" spans="1:5" x14ac:dyDescent="0.25">
      <c r="E12" s="141" t="s">
        <v>55</v>
      </c>
    </row>
    <row r="13" spans="1:5" x14ac:dyDescent="0.25">
      <c r="E13" s="141" t="s">
        <v>56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8" sqref="F8"/>
    </sheetView>
  </sheetViews>
  <sheetFormatPr baseColWidth="10" defaultRowHeight="15" x14ac:dyDescent="0.25"/>
  <sheetData>
    <row r="1" spans="1:1" x14ac:dyDescent="0.25">
      <c r="A1" t="s">
        <v>123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65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CONTROL DE SEMINARIOS</vt:lpstr>
      <vt:lpstr>PLANTILLA RESOLUCIONES</vt:lpstr>
      <vt:lpstr>Hoja1</vt:lpstr>
      <vt:lpstr>Hoja2</vt:lpstr>
      <vt:lpstr>Hoja3</vt:lpstr>
      <vt:lpstr>'CONTROL DE SEMINARIOS'!Área_de_impresión</vt:lpstr>
    </vt:vector>
  </TitlesOfParts>
  <Company>Unipamplona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Usuario</cp:lastModifiedBy>
  <cp:lastPrinted>2016-03-18T19:45:36Z</cp:lastPrinted>
  <dcterms:created xsi:type="dcterms:W3CDTF">2010-08-06T20:13:17Z</dcterms:created>
  <dcterms:modified xsi:type="dcterms:W3CDTF">2022-04-25T16:18:04Z</dcterms:modified>
</cp:coreProperties>
</file>