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92.168.0.181\Compartida-SIG2026\GESTIÓN AMBIENTAL\MATRIZ\"/>
    </mc:Choice>
  </mc:AlternateContent>
  <xr:revisionPtr revIDLastSave="0" documentId="13_ncr:1_{255144C1-D891-4E09-9F16-03C26AFBF5EB}" xr6:coauthVersionLast="36" xr6:coauthVersionMax="47" xr10:uidLastSave="{00000000-0000-0000-0000-000000000000}"/>
  <bookViews>
    <workbookView xWindow="0" yWindow="0" windowWidth="19200" windowHeight="7720" xr2:uid="{00000000-000D-0000-FFFF-FFFF00000000}"/>
  </bookViews>
  <sheets>
    <sheet name="Matriz A.I" sheetId="1" r:id="rId1"/>
    <sheet name="Automatico" sheetId="2" r:id="rId2"/>
    <sheet name="INSTRUCCIONES" sheetId="3" r:id="rId3"/>
    <sheet name="Valoracion de Impacto Amb." sheetId="4" r:id="rId4"/>
  </sheets>
  <definedNames>
    <definedName name="_xlnm._FilterDatabase" localSheetId="0" hidden="1">'Matriz A.I'!$C$1:$C$983</definedName>
    <definedName name="I">Automatico!$G$19:$H$37</definedName>
  </definedNames>
  <calcPr calcId="191029"/>
</workbook>
</file>

<file path=xl/calcChain.xml><?xml version="1.0" encoding="utf-8"?>
<calcChain xmlns="http://schemas.openxmlformats.org/spreadsheetml/2006/main">
  <c r="W291" i="1" l="1"/>
  <c r="U291" i="1"/>
  <c r="S291" i="1"/>
  <c r="Q291" i="1"/>
  <c r="O291" i="1"/>
  <c r="X291" i="1" s="1"/>
  <c r="W290" i="1"/>
  <c r="U290" i="1"/>
  <c r="S290" i="1"/>
  <c r="Q290" i="1"/>
  <c r="O290" i="1"/>
  <c r="X290" i="1" s="1"/>
  <c r="W289" i="1"/>
  <c r="U289" i="1"/>
  <c r="S289" i="1"/>
  <c r="Q289" i="1"/>
  <c r="O289" i="1"/>
  <c r="X289" i="1" s="1"/>
  <c r="W288" i="1"/>
  <c r="U288" i="1"/>
  <c r="S288" i="1"/>
  <c r="Q288" i="1"/>
  <c r="O288" i="1"/>
  <c r="X288" i="1" s="1"/>
  <c r="AB289" i="1" l="1"/>
  <c r="Y289" i="1"/>
  <c r="AB288" i="1"/>
  <c r="Y288" i="1"/>
  <c r="AB290" i="1"/>
  <c r="Y290" i="1"/>
  <c r="AB291" i="1"/>
  <c r="Y291" i="1"/>
  <c r="X49" i="1" l="1"/>
  <c r="AB49" i="1" s="1"/>
  <c r="X74" i="1"/>
  <c r="X48" i="1"/>
  <c r="AB48" i="1" s="1"/>
  <c r="X50" i="1"/>
  <c r="AB50" i="1" s="1"/>
  <c r="W956" i="1" l="1"/>
  <c r="U956" i="1"/>
  <c r="S956" i="1"/>
  <c r="Q956" i="1"/>
  <c r="O956" i="1"/>
  <c r="M956" i="1"/>
  <c r="W954" i="1"/>
  <c r="U954" i="1"/>
  <c r="S954" i="1"/>
  <c r="Q954" i="1"/>
  <c r="O954" i="1"/>
  <c r="M954" i="1"/>
  <c r="W951" i="1"/>
  <c r="U951" i="1"/>
  <c r="S951" i="1"/>
  <c r="Q951" i="1"/>
  <c r="O951" i="1"/>
  <c r="M951" i="1"/>
  <c r="W950" i="1"/>
  <c r="U950" i="1"/>
  <c r="S950" i="1"/>
  <c r="Q950" i="1"/>
  <c r="O950" i="1"/>
  <c r="M950" i="1"/>
  <c r="W949" i="1"/>
  <c r="U949" i="1"/>
  <c r="S949" i="1"/>
  <c r="Q949" i="1"/>
  <c r="O949" i="1"/>
  <c r="M949" i="1"/>
  <c r="W946" i="1"/>
  <c r="U946" i="1"/>
  <c r="S946" i="1"/>
  <c r="Q946" i="1"/>
  <c r="O946" i="1"/>
  <c r="M946" i="1"/>
  <c r="W945" i="1"/>
  <c r="U945" i="1"/>
  <c r="S945" i="1"/>
  <c r="Q945" i="1"/>
  <c r="O945" i="1"/>
  <c r="M945" i="1"/>
  <c r="W944" i="1"/>
  <c r="U944" i="1"/>
  <c r="S944" i="1"/>
  <c r="Q944" i="1"/>
  <c r="O944" i="1"/>
  <c r="M944" i="1"/>
  <c r="W943" i="1"/>
  <c r="U943" i="1"/>
  <c r="S943" i="1"/>
  <c r="Q943" i="1"/>
  <c r="O943" i="1"/>
  <c r="M943" i="1"/>
  <c r="W941" i="1"/>
  <c r="U941" i="1"/>
  <c r="S941" i="1"/>
  <c r="Q941" i="1"/>
  <c r="O941" i="1"/>
  <c r="M941" i="1"/>
  <c r="W939" i="1"/>
  <c r="U939" i="1"/>
  <c r="S939" i="1"/>
  <c r="Q939" i="1"/>
  <c r="O939" i="1"/>
  <c r="M939" i="1"/>
  <c r="W938" i="1"/>
  <c r="U938" i="1"/>
  <c r="S938" i="1"/>
  <c r="Q938" i="1"/>
  <c r="O938" i="1"/>
  <c r="M938" i="1"/>
  <c r="W936" i="1"/>
  <c r="U936" i="1"/>
  <c r="S936" i="1"/>
  <c r="Q936" i="1"/>
  <c r="O936" i="1"/>
  <c r="M936" i="1"/>
  <c r="W935" i="1"/>
  <c r="U935" i="1"/>
  <c r="S935" i="1"/>
  <c r="Q935" i="1"/>
  <c r="O935" i="1"/>
  <c r="M935" i="1"/>
  <c r="W934" i="1"/>
  <c r="U934" i="1"/>
  <c r="S934" i="1"/>
  <c r="Q934" i="1"/>
  <c r="O934" i="1"/>
  <c r="M934" i="1"/>
  <c r="W933" i="1"/>
  <c r="U933" i="1"/>
  <c r="S933" i="1"/>
  <c r="Q933" i="1"/>
  <c r="O933" i="1"/>
  <c r="M933" i="1"/>
  <c r="W931" i="1"/>
  <c r="U931" i="1"/>
  <c r="S931" i="1"/>
  <c r="Q931" i="1"/>
  <c r="O931" i="1"/>
  <c r="M931" i="1"/>
  <c r="W930" i="1"/>
  <c r="U930" i="1"/>
  <c r="S930" i="1"/>
  <c r="Q930" i="1"/>
  <c r="O930" i="1"/>
  <c r="M930" i="1"/>
  <c r="W283" i="1"/>
  <c r="U283" i="1"/>
  <c r="S283" i="1"/>
  <c r="Q283" i="1"/>
  <c r="O283" i="1"/>
  <c r="W278" i="1"/>
  <c r="U278" i="1"/>
  <c r="S278" i="1"/>
  <c r="Q278" i="1"/>
  <c r="O278" i="1"/>
  <c r="W273" i="1"/>
  <c r="U273" i="1"/>
  <c r="S273" i="1"/>
  <c r="Q273" i="1"/>
  <c r="O273" i="1"/>
  <c r="W268" i="1"/>
  <c r="U268" i="1"/>
  <c r="S268" i="1"/>
  <c r="Q268" i="1"/>
  <c r="O268" i="1"/>
  <c r="W263" i="1"/>
  <c r="U263" i="1"/>
  <c r="S263" i="1"/>
  <c r="Q263" i="1"/>
  <c r="O263" i="1"/>
  <c r="W261" i="1"/>
  <c r="U261" i="1"/>
  <c r="S261" i="1"/>
  <c r="Q261" i="1"/>
  <c r="O261" i="1"/>
  <c r="W258" i="1"/>
  <c r="U258" i="1"/>
  <c r="S258" i="1"/>
  <c r="Q258" i="1"/>
  <c r="O258" i="1"/>
  <c r="W255" i="1"/>
  <c r="U255" i="1"/>
  <c r="S255" i="1"/>
  <c r="Q255" i="1"/>
  <c r="O255" i="1"/>
  <c r="W254" i="1"/>
  <c r="U254" i="1"/>
  <c r="S254" i="1"/>
  <c r="Q254" i="1"/>
  <c r="O254" i="1"/>
  <c r="W253" i="1"/>
  <c r="U253" i="1"/>
  <c r="S253" i="1"/>
  <c r="Q253" i="1"/>
  <c r="O253" i="1"/>
  <c r="W252" i="1"/>
  <c r="U252" i="1"/>
  <c r="S252" i="1"/>
  <c r="Q252" i="1"/>
  <c r="O252" i="1"/>
  <c r="W251" i="1"/>
  <c r="U251" i="1"/>
  <c r="S251" i="1"/>
  <c r="Q251" i="1"/>
  <c r="O251" i="1"/>
  <c r="W250" i="1"/>
  <c r="U250" i="1"/>
  <c r="S250" i="1"/>
  <c r="Q250" i="1"/>
  <c r="O250" i="1"/>
  <c r="W249" i="1"/>
  <c r="U249" i="1"/>
  <c r="S249" i="1"/>
  <c r="Q249" i="1"/>
  <c r="O249" i="1"/>
  <c r="M249" i="1"/>
  <c r="W248" i="1"/>
  <c r="U248" i="1"/>
  <c r="S248" i="1"/>
  <c r="Q248" i="1"/>
  <c r="O248" i="1"/>
  <c r="M248" i="1"/>
  <c r="W242" i="1"/>
  <c r="U242" i="1"/>
  <c r="S242" i="1"/>
  <c r="Q242" i="1"/>
  <c r="O242" i="1"/>
  <c r="M242" i="1"/>
  <c r="W241" i="1"/>
  <c r="U241" i="1"/>
  <c r="S241" i="1"/>
  <c r="Q241" i="1"/>
  <c r="O241" i="1"/>
  <c r="M241" i="1"/>
  <c r="W240" i="1"/>
  <c r="U240" i="1"/>
  <c r="S240" i="1"/>
  <c r="Q240" i="1"/>
  <c r="O240" i="1"/>
  <c r="M240" i="1"/>
  <c r="W239" i="1"/>
  <c r="U239" i="1"/>
  <c r="S239" i="1"/>
  <c r="Q239" i="1"/>
  <c r="O239" i="1"/>
  <c r="M239" i="1"/>
  <c r="W236" i="1"/>
  <c r="U236" i="1"/>
  <c r="S236" i="1"/>
  <c r="O236" i="1"/>
  <c r="M236" i="1"/>
  <c r="W233" i="1"/>
  <c r="U233" i="1"/>
  <c r="S233" i="1"/>
  <c r="Q233" i="1"/>
  <c r="Q236" i="1" s="1"/>
  <c r="O233" i="1"/>
  <c r="M233" i="1"/>
  <c r="W228" i="1"/>
  <c r="U228" i="1"/>
  <c r="S228" i="1"/>
  <c r="Q228" i="1"/>
  <c r="O228" i="1"/>
  <c r="M228" i="1"/>
  <c r="W223" i="1"/>
  <c r="U223" i="1"/>
  <c r="S223" i="1"/>
  <c r="Q223" i="1"/>
  <c r="O223" i="1"/>
  <c r="M223" i="1"/>
  <c r="W220" i="1"/>
  <c r="U220" i="1"/>
  <c r="S220" i="1"/>
  <c r="Q220" i="1"/>
  <c r="O220" i="1"/>
  <c r="M220" i="1"/>
  <c r="W215" i="1"/>
  <c r="U215" i="1"/>
  <c r="S215" i="1"/>
  <c r="Q215" i="1"/>
  <c r="O215" i="1"/>
  <c r="M215" i="1"/>
  <c r="W212" i="1"/>
  <c r="U212" i="1"/>
  <c r="S212" i="1"/>
  <c r="Q212" i="1"/>
  <c r="O212" i="1"/>
  <c r="M212" i="1"/>
  <c r="W211" i="1"/>
  <c r="U211" i="1"/>
  <c r="S211" i="1"/>
  <c r="Q211" i="1"/>
  <c r="O211" i="1"/>
  <c r="M211" i="1"/>
  <c r="W208" i="1"/>
  <c r="U208" i="1"/>
  <c r="S208" i="1"/>
  <c r="Q208" i="1"/>
  <c r="O208" i="1"/>
  <c r="M208" i="1"/>
  <c r="Y206" i="1"/>
  <c r="W206" i="1"/>
  <c r="U206" i="1"/>
  <c r="S206" i="1"/>
  <c r="Q206" i="1"/>
  <c r="O206" i="1"/>
  <c r="M206" i="1"/>
  <c r="W204" i="1"/>
  <c r="U204" i="1"/>
  <c r="S204" i="1"/>
  <c r="Q204" i="1"/>
  <c r="O204" i="1"/>
  <c r="M204" i="1"/>
  <c r="W203" i="1"/>
  <c r="U203" i="1"/>
  <c r="S203" i="1"/>
  <c r="Q203" i="1"/>
  <c r="O203" i="1"/>
  <c r="M203" i="1"/>
  <c r="W200" i="1"/>
  <c r="U200" i="1"/>
  <c r="S200" i="1"/>
  <c r="Q200" i="1"/>
  <c r="O200" i="1"/>
  <c r="M200" i="1"/>
  <c r="W198" i="1"/>
  <c r="U198" i="1"/>
  <c r="S198" i="1"/>
  <c r="Q198" i="1"/>
  <c r="O198" i="1"/>
  <c r="M198" i="1"/>
  <c r="W196" i="1"/>
  <c r="U196" i="1"/>
  <c r="S196" i="1"/>
  <c r="Q196" i="1"/>
  <c r="O196" i="1"/>
  <c r="M196" i="1"/>
  <c r="W193" i="1"/>
  <c r="U193" i="1"/>
  <c r="S193" i="1"/>
  <c r="Q193" i="1"/>
  <c r="O193" i="1"/>
  <c r="M193" i="1"/>
  <c r="W191" i="1"/>
  <c r="U191" i="1"/>
  <c r="S191" i="1"/>
  <c r="Q191" i="1"/>
  <c r="O191" i="1"/>
  <c r="M191" i="1"/>
  <c r="W189" i="1"/>
  <c r="U189" i="1"/>
  <c r="S189" i="1"/>
  <c r="Q189" i="1"/>
  <c r="O189" i="1"/>
  <c r="M189" i="1"/>
  <c r="W188" i="1"/>
  <c r="U188" i="1"/>
  <c r="S188" i="1"/>
  <c r="Q188" i="1"/>
  <c r="O188" i="1"/>
  <c r="M188" i="1"/>
  <c r="Y187" i="1"/>
  <c r="W187" i="1"/>
  <c r="U187" i="1"/>
  <c r="S187" i="1"/>
  <c r="Q187" i="1"/>
  <c r="O187" i="1"/>
  <c r="M187" i="1"/>
  <c r="W186" i="1"/>
  <c r="U186" i="1"/>
  <c r="S186" i="1"/>
  <c r="Q186" i="1"/>
  <c r="O186" i="1"/>
  <c r="M186" i="1"/>
  <c r="W184" i="1"/>
  <c r="U184" i="1"/>
  <c r="S184" i="1"/>
  <c r="Q184" i="1"/>
  <c r="O184" i="1"/>
  <c r="M184" i="1"/>
  <c r="W181" i="1"/>
  <c r="U181" i="1"/>
  <c r="S181" i="1"/>
  <c r="Q181" i="1"/>
  <c r="O181" i="1"/>
  <c r="M181" i="1"/>
  <c r="W179" i="1"/>
  <c r="U179" i="1"/>
  <c r="S179" i="1"/>
  <c r="Q179" i="1"/>
  <c r="O179" i="1"/>
  <c r="M179" i="1"/>
  <c r="W176" i="1"/>
  <c r="U176" i="1"/>
  <c r="S176" i="1"/>
  <c r="Q176" i="1"/>
  <c r="O176" i="1"/>
  <c r="M176" i="1"/>
  <c r="W175" i="1"/>
  <c r="U175" i="1"/>
  <c r="S175" i="1"/>
  <c r="Q175" i="1"/>
  <c r="O175" i="1"/>
  <c r="M175" i="1"/>
  <c r="W174" i="1"/>
  <c r="U174" i="1"/>
  <c r="S174" i="1"/>
  <c r="Q174" i="1"/>
  <c r="O174" i="1"/>
  <c r="M174" i="1"/>
  <c r="W171" i="1"/>
  <c r="U171" i="1"/>
  <c r="S171" i="1"/>
  <c r="Q171" i="1"/>
  <c r="O171" i="1"/>
  <c r="M171" i="1"/>
  <c r="W170" i="1"/>
  <c r="U170" i="1"/>
  <c r="S170" i="1"/>
  <c r="Q170" i="1"/>
  <c r="O170" i="1"/>
  <c r="M170" i="1"/>
  <c r="W169" i="1"/>
  <c r="U169" i="1"/>
  <c r="S169" i="1"/>
  <c r="Q169" i="1"/>
  <c r="O169" i="1"/>
  <c r="M169" i="1"/>
  <c r="W168" i="1"/>
  <c r="U168" i="1"/>
  <c r="S168" i="1"/>
  <c r="Q168" i="1"/>
  <c r="O168" i="1"/>
  <c r="M168" i="1"/>
  <c r="W167" i="1"/>
  <c r="U167" i="1"/>
  <c r="S167" i="1"/>
  <c r="Q167" i="1"/>
  <c r="O167" i="1"/>
  <c r="M167" i="1"/>
  <c r="W166" i="1"/>
  <c r="U166" i="1"/>
  <c r="S166" i="1"/>
  <c r="Q166" i="1"/>
  <c r="O166" i="1"/>
  <c r="M166" i="1"/>
  <c r="W164" i="1"/>
  <c r="U164" i="1"/>
  <c r="S164" i="1"/>
  <c r="Q164" i="1"/>
  <c r="O164" i="1"/>
  <c r="M164" i="1"/>
  <c r="W163" i="1"/>
  <c r="U163" i="1"/>
  <c r="S163" i="1"/>
  <c r="Q163" i="1"/>
  <c r="O163" i="1"/>
  <c r="M163" i="1"/>
  <c r="W161" i="1"/>
  <c r="U161" i="1"/>
  <c r="S161" i="1"/>
  <c r="Q161" i="1"/>
  <c r="O161" i="1"/>
  <c r="M161" i="1"/>
  <c r="W160" i="1"/>
  <c r="U160" i="1"/>
  <c r="S160" i="1"/>
  <c r="Q160" i="1"/>
  <c r="O160" i="1"/>
  <c r="M160" i="1"/>
  <c r="W159" i="1"/>
  <c r="U159" i="1"/>
  <c r="S159" i="1"/>
  <c r="Q159" i="1"/>
  <c r="O159" i="1"/>
  <c r="M159" i="1"/>
  <c r="W158" i="1"/>
  <c r="U158" i="1"/>
  <c r="S158" i="1"/>
  <c r="Q158" i="1"/>
  <c r="O158" i="1"/>
  <c r="M158" i="1"/>
  <c r="W157" i="1"/>
  <c r="U157" i="1"/>
  <c r="S157" i="1"/>
  <c r="Q157" i="1"/>
  <c r="O157" i="1"/>
  <c r="W156" i="1"/>
  <c r="U156" i="1"/>
  <c r="S156" i="1"/>
  <c r="Q156" i="1"/>
  <c r="O156" i="1"/>
  <c r="M156" i="1"/>
  <c r="W155" i="1"/>
  <c r="U155" i="1"/>
  <c r="S155" i="1"/>
  <c r="Q155" i="1"/>
  <c r="O155" i="1"/>
  <c r="M155" i="1"/>
  <c r="W154" i="1"/>
  <c r="U154" i="1"/>
  <c r="S154" i="1"/>
  <c r="Q154" i="1"/>
  <c r="O154" i="1"/>
  <c r="M154" i="1"/>
  <c r="W153" i="1"/>
  <c r="U153" i="1"/>
  <c r="S153" i="1"/>
  <c r="Q153" i="1"/>
  <c r="O153" i="1"/>
  <c r="M153" i="1"/>
  <c r="W152" i="1"/>
  <c r="U152" i="1"/>
  <c r="S152" i="1"/>
  <c r="Q152" i="1"/>
  <c r="O152" i="1"/>
  <c r="M152" i="1"/>
  <c r="W151" i="1"/>
  <c r="U151" i="1"/>
  <c r="S151" i="1"/>
  <c r="Q151" i="1"/>
  <c r="O151" i="1"/>
  <c r="M151" i="1"/>
  <c r="W150" i="1"/>
  <c r="U150" i="1"/>
  <c r="S150" i="1"/>
  <c r="Q150" i="1"/>
  <c r="O150" i="1"/>
  <c r="M150" i="1"/>
  <c r="W149" i="1"/>
  <c r="U149" i="1"/>
  <c r="S149" i="1"/>
  <c r="Q149" i="1"/>
  <c r="O149" i="1"/>
  <c r="M149" i="1"/>
  <c r="W148" i="1"/>
  <c r="U148" i="1"/>
  <c r="S148" i="1"/>
  <c r="Q148" i="1"/>
  <c r="O148" i="1"/>
  <c r="M148" i="1"/>
  <c r="W147" i="1"/>
  <c r="U147" i="1"/>
  <c r="S147" i="1"/>
  <c r="Q147" i="1"/>
  <c r="O147" i="1"/>
  <c r="M147" i="1"/>
  <c r="W146" i="1"/>
  <c r="U146" i="1"/>
  <c r="S146" i="1"/>
  <c r="Q146" i="1"/>
  <c r="O146" i="1"/>
  <c r="M146" i="1"/>
  <c r="W145" i="1"/>
  <c r="U145" i="1"/>
  <c r="S145" i="1"/>
  <c r="Q145" i="1"/>
  <c r="O145" i="1"/>
  <c r="M145" i="1"/>
  <c r="W144" i="1"/>
  <c r="U144" i="1"/>
  <c r="S144" i="1"/>
  <c r="Q144" i="1"/>
  <c r="O144" i="1"/>
  <c r="M144" i="1"/>
  <c r="W143" i="1"/>
  <c r="U143" i="1"/>
  <c r="S143" i="1"/>
  <c r="Q143" i="1"/>
  <c r="O143" i="1"/>
  <c r="M143" i="1"/>
  <c r="W142" i="1"/>
  <c r="U142" i="1"/>
  <c r="S142" i="1"/>
  <c r="Q142" i="1"/>
  <c r="O142" i="1"/>
  <c r="M142" i="1"/>
  <c r="W141" i="1"/>
  <c r="U141" i="1"/>
  <c r="S141" i="1"/>
  <c r="Q141" i="1"/>
  <c r="O141" i="1"/>
  <c r="M141" i="1"/>
  <c r="J141" i="1"/>
  <c r="W140" i="1"/>
  <c r="U140" i="1"/>
  <c r="S140" i="1"/>
  <c r="Q140" i="1"/>
  <c r="O140" i="1"/>
  <c r="M140" i="1"/>
  <c r="W139" i="1"/>
  <c r="U139" i="1"/>
  <c r="S139" i="1"/>
  <c r="Q139" i="1"/>
  <c r="O139" i="1"/>
  <c r="M139" i="1"/>
  <c r="J139" i="1"/>
  <c r="W138" i="1"/>
  <c r="U138" i="1"/>
  <c r="S138" i="1"/>
  <c r="Q138" i="1"/>
  <c r="O138" i="1"/>
  <c r="M138" i="1"/>
  <c r="W137" i="1"/>
  <c r="U137" i="1"/>
  <c r="S137" i="1"/>
  <c r="Q137" i="1"/>
  <c r="O137" i="1"/>
  <c r="M137" i="1"/>
  <c r="W136" i="1"/>
  <c r="U136" i="1"/>
  <c r="S136" i="1"/>
  <c r="Q136" i="1"/>
  <c r="O136" i="1"/>
  <c r="M136" i="1"/>
  <c r="W135" i="1"/>
  <c r="U135" i="1"/>
  <c r="S135" i="1"/>
  <c r="Q135" i="1"/>
  <c r="O135" i="1"/>
  <c r="M135" i="1"/>
  <c r="W134" i="1"/>
  <c r="U134" i="1"/>
  <c r="S134" i="1"/>
  <c r="Q134" i="1"/>
  <c r="O134" i="1"/>
  <c r="M134" i="1"/>
  <c r="W133" i="1"/>
  <c r="U133" i="1"/>
  <c r="S133" i="1"/>
  <c r="Q133" i="1"/>
  <c r="O133" i="1"/>
  <c r="M133" i="1"/>
  <c r="W132" i="1"/>
  <c r="U132" i="1"/>
  <c r="S132" i="1"/>
  <c r="Q132" i="1"/>
  <c r="O132" i="1"/>
  <c r="M132" i="1"/>
  <c r="W131" i="1"/>
  <c r="U131" i="1"/>
  <c r="S131" i="1"/>
  <c r="Q131" i="1"/>
  <c r="O131" i="1"/>
  <c r="M131" i="1"/>
  <c r="Y130" i="1"/>
  <c r="W130" i="1"/>
  <c r="U130" i="1"/>
  <c r="S130" i="1"/>
  <c r="Q130" i="1"/>
  <c r="O130" i="1"/>
  <c r="M130" i="1"/>
  <c r="W129" i="1"/>
  <c r="U129" i="1"/>
  <c r="S129" i="1"/>
  <c r="Q129" i="1"/>
  <c r="O129" i="1"/>
  <c r="M129" i="1"/>
  <c r="W128" i="1"/>
  <c r="U128" i="1"/>
  <c r="S128" i="1"/>
  <c r="Q128" i="1"/>
  <c r="O128" i="1"/>
  <c r="M128" i="1"/>
  <c r="Y127" i="1"/>
  <c r="W127" i="1"/>
  <c r="U127" i="1"/>
  <c r="S127" i="1"/>
  <c r="Q127" i="1"/>
  <c r="O127" i="1"/>
  <c r="M127" i="1"/>
  <c r="W126" i="1"/>
  <c r="U126" i="1"/>
  <c r="S126" i="1"/>
  <c r="Q126" i="1"/>
  <c r="O126" i="1"/>
  <c r="M126" i="1"/>
  <c r="W125" i="1"/>
  <c r="U125" i="1"/>
  <c r="S125" i="1"/>
  <c r="Q125" i="1"/>
  <c r="O125" i="1"/>
  <c r="M125" i="1"/>
  <c r="W124" i="1"/>
  <c r="U124" i="1"/>
  <c r="S124" i="1"/>
  <c r="Q124" i="1"/>
  <c r="O124" i="1"/>
  <c r="M124" i="1"/>
  <c r="W123" i="1"/>
  <c r="U123" i="1"/>
  <c r="S123" i="1"/>
  <c r="Q123" i="1"/>
  <c r="O123" i="1"/>
  <c r="M123" i="1"/>
  <c r="Y122" i="1"/>
  <c r="W122" i="1"/>
  <c r="U122" i="1"/>
  <c r="S122" i="1"/>
  <c r="Q122" i="1"/>
  <c r="O122" i="1"/>
  <c r="M122" i="1"/>
  <c r="W121" i="1"/>
  <c r="U121" i="1"/>
  <c r="S121" i="1"/>
  <c r="Q121" i="1"/>
  <c r="O121" i="1"/>
  <c r="M121" i="1"/>
  <c r="W120" i="1"/>
  <c r="U120" i="1"/>
  <c r="S120" i="1"/>
  <c r="Q120" i="1"/>
  <c r="O120" i="1"/>
  <c r="M120" i="1"/>
  <c r="W119" i="1"/>
  <c r="U119" i="1"/>
  <c r="S119" i="1"/>
  <c r="Q119" i="1"/>
  <c r="O119" i="1"/>
  <c r="M119" i="1"/>
  <c r="Y118" i="1"/>
  <c r="W118" i="1"/>
  <c r="U118" i="1"/>
  <c r="S118" i="1"/>
  <c r="Q118" i="1"/>
  <c r="O118" i="1"/>
  <c r="M118" i="1"/>
  <c r="W116" i="1"/>
  <c r="U116" i="1"/>
  <c r="S116" i="1"/>
  <c r="Q116" i="1"/>
  <c r="O116" i="1"/>
  <c r="M116" i="1"/>
  <c r="W115" i="1"/>
  <c r="U115" i="1"/>
  <c r="S115" i="1"/>
  <c r="Q115" i="1"/>
  <c r="O115" i="1"/>
  <c r="M115" i="1"/>
  <c r="W114" i="1"/>
  <c r="U114" i="1"/>
  <c r="S114" i="1"/>
  <c r="Q114" i="1"/>
  <c r="O114" i="1"/>
  <c r="M114" i="1"/>
  <c r="W113" i="1"/>
  <c r="U113" i="1"/>
  <c r="S113" i="1"/>
  <c r="Q113" i="1"/>
  <c r="O113" i="1"/>
  <c r="M113" i="1"/>
  <c r="W112" i="1"/>
  <c r="U112" i="1"/>
  <c r="S112" i="1"/>
  <c r="Q112" i="1"/>
  <c r="O112" i="1"/>
  <c r="M112" i="1"/>
  <c r="W111" i="1"/>
  <c r="U111" i="1"/>
  <c r="S111" i="1"/>
  <c r="Q111" i="1"/>
  <c r="O111" i="1"/>
  <c r="M111" i="1"/>
  <c r="W110" i="1"/>
  <c r="U110" i="1"/>
  <c r="S110" i="1"/>
  <c r="Q110" i="1"/>
  <c r="O110" i="1"/>
  <c r="M110" i="1"/>
  <c r="W109" i="1"/>
  <c r="U109" i="1"/>
  <c r="S109" i="1"/>
  <c r="Q109" i="1"/>
  <c r="O109" i="1"/>
  <c r="M109" i="1"/>
  <c r="W108" i="1"/>
  <c r="U108" i="1"/>
  <c r="S108" i="1"/>
  <c r="Q108" i="1"/>
  <c r="O108" i="1"/>
  <c r="M108" i="1"/>
  <c r="W107" i="1"/>
  <c r="U107" i="1"/>
  <c r="S107" i="1"/>
  <c r="Q107" i="1"/>
  <c r="O107" i="1"/>
  <c r="M107" i="1"/>
  <c r="W106" i="1"/>
  <c r="U106" i="1"/>
  <c r="S106" i="1"/>
  <c r="Q106" i="1"/>
  <c r="O106" i="1"/>
  <c r="M106" i="1"/>
  <c r="W105" i="1"/>
  <c r="U105" i="1"/>
  <c r="S105" i="1"/>
  <c r="Q105" i="1"/>
  <c r="O105" i="1"/>
  <c r="M105" i="1"/>
  <c r="W104" i="1"/>
  <c r="U104" i="1"/>
  <c r="S104" i="1"/>
  <c r="Q104" i="1"/>
  <c r="O104" i="1"/>
  <c r="M104" i="1"/>
  <c r="W103" i="1"/>
  <c r="U103" i="1"/>
  <c r="S103" i="1"/>
  <c r="Q103" i="1"/>
  <c r="O103" i="1"/>
  <c r="M103" i="1"/>
  <c r="W102" i="1"/>
  <c r="U102" i="1"/>
  <c r="S102" i="1"/>
  <c r="Q102" i="1"/>
  <c r="O102" i="1"/>
  <c r="M102" i="1"/>
  <c r="W101" i="1"/>
  <c r="U101" i="1"/>
  <c r="S101" i="1"/>
  <c r="Q101" i="1"/>
  <c r="O101" i="1"/>
  <c r="M101" i="1"/>
  <c r="W100" i="1"/>
  <c r="U100" i="1"/>
  <c r="S100" i="1"/>
  <c r="Q100" i="1"/>
  <c r="O100" i="1"/>
  <c r="M100" i="1"/>
  <c r="W99" i="1"/>
  <c r="U99" i="1"/>
  <c r="S99" i="1"/>
  <c r="Q99" i="1"/>
  <c r="O99" i="1"/>
  <c r="M99" i="1"/>
  <c r="W98" i="1"/>
  <c r="U98" i="1"/>
  <c r="S98" i="1"/>
  <c r="Q98" i="1"/>
  <c r="O98" i="1"/>
  <c r="M98" i="1"/>
  <c r="W97" i="1"/>
  <c r="U97" i="1"/>
  <c r="S97" i="1"/>
  <c r="Q97" i="1"/>
  <c r="O97" i="1"/>
  <c r="M97" i="1"/>
  <c r="W96" i="1"/>
  <c r="U96" i="1"/>
  <c r="S96" i="1"/>
  <c r="Q96" i="1"/>
  <c r="O96" i="1"/>
  <c r="M96" i="1"/>
  <c r="W95" i="1"/>
  <c r="U95" i="1"/>
  <c r="S95" i="1"/>
  <c r="Q95" i="1"/>
  <c r="O95" i="1"/>
  <c r="M95" i="1"/>
  <c r="W94" i="1"/>
  <c r="U94" i="1"/>
  <c r="S94" i="1"/>
  <c r="Q94" i="1"/>
  <c r="O94" i="1"/>
  <c r="M94" i="1"/>
  <c r="W93" i="1"/>
  <c r="U93" i="1"/>
  <c r="S93" i="1"/>
  <c r="Q93" i="1"/>
  <c r="O93" i="1"/>
  <c r="M93" i="1"/>
  <c r="W92" i="1"/>
  <c r="U92" i="1"/>
  <c r="S92" i="1"/>
  <c r="Q92" i="1"/>
  <c r="O92" i="1"/>
  <c r="M92" i="1"/>
  <c r="W91" i="1"/>
  <c r="U91" i="1"/>
  <c r="S91" i="1"/>
  <c r="Q91" i="1"/>
  <c r="O91" i="1"/>
  <c r="M91" i="1"/>
  <c r="W90" i="1"/>
  <c r="U90" i="1"/>
  <c r="S90" i="1"/>
  <c r="Q90" i="1"/>
  <c r="O90" i="1"/>
  <c r="M90" i="1"/>
  <c r="W89" i="1"/>
  <c r="U89" i="1"/>
  <c r="S89" i="1"/>
  <c r="Q89" i="1"/>
  <c r="O89" i="1"/>
  <c r="M89" i="1"/>
  <c r="W88" i="1"/>
  <c r="U88" i="1"/>
  <c r="S88" i="1"/>
  <c r="Q88" i="1"/>
  <c r="O88" i="1"/>
  <c r="M88" i="1"/>
  <c r="J88" i="1"/>
  <c r="W87" i="1"/>
  <c r="U87" i="1"/>
  <c r="S87" i="1"/>
  <c r="Q87" i="1"/>
  <c r="O87" i="1"/>
  <c r="M87" i="1"/>
  <c r="W86" i="1"/>
  <c r="U86" i="1"/>
  <c r="S86" i="1"/>
  <c r="Q86" i="1"/>
  <c r="O86" i="1"/>
  <c r="M86" i="1"/>
  <c r="Y85" i="1"/>
  <c r="W85" i="1"/>
  <c r="U85" i="1"/>
  <c r="S85" i="1"/>
  <c r="Q85" i="1"/>
  <c r="O85" i="1"/>
  <c r="M85" i="1"/>
  <c r="W84" i="1"/>
  <c r="U84" i="1"/>
  <c r="S84" i="1"/>
  <c r="Q84" i="1"/>
  <c r="O84" i="1"/>
  <c r="W82" i="1"/>
  <c r="U82" i="1"/>
  <c r="S82" i="1"/>
  <c r="Q82" i="1"/>
  <c r="O82" i="1"/>
  <c r="M82" i="1"/>
  <c r="W81" i="1"/>
  <c r="U81" i="1"/>
  <c r="S81" i="1"/>
  <c r="Q81" i="1"/>
  <c r="O81" i="1"/>
  <c r="M81" i="1"/>
  <c r="Y80" i="1"/>
  <c r="W80" i="1"/>
  <c r="U80" i="1"/>
  <c r="S80" i="1"/>
  <c r="Q80" i="1"/>
  <c r="O80" i="1"/>
  <c r="M80" i="1"/>
  <c r="W79" i="1"/>
  <c r="U79" i="1"/>
  <c r="S79" i="1"/>
  <c r="Q79" i="1"/>
  <c r="O79" i="1"/>
  <c r="M79" i="1"/>
  <c r="W78" i="1"/>
  <c r="U78" i="1"/>
  <c r="S78" i="1"/>
  <c r="Q78" i="1"/>
  <c r="O78" i="1"/>
  <c r="M78" i="1"/>
  <c r="W77" i="1"/>
  <c r="U77" i="1"/>
  <c r="S77" i="1"/>
  <c r="Q77" i="1"/>
  <c r="O77" i="1"/>
  <c r="M77" i="1"/>
  <c r="W76" i="1"/>
  <c r="U76" i="1"/>
  <c r="S76" i="1"/>
  <c r="Q76" i="1"/>
  <c r="O76" i="1"/>
  <c r="M76" i="1"/>
  <c r="W75" i="1"/>
  <c r="U75" i="1"/>
  <c r="S75" i="1"/>
  <c r="Q75" i="1"/>
  <c r="O75" i="1"/>
  <c r="W73" i="1"/>
  <c r="U73" i="1"/>
  <c r="S73" i="1"/>
  <c r="Q73" i="1"/>
  <c r="O73" i="1"/>
  <c r="W72" i="1"/>
  <c r="U72" i="1"/>
  <c r="S72" i="1"/>
  <c r="Q72" i="1"/>
  <c r="O72" i="1"/>
  <c r="M72" i="1"/>
  <c r="W71" i="1"/>
  <c r="U71" i="1"/>
  <c r="S71" i="1"/>
  <c r="Q71" i="1"/>
  <c r="O71" i="1"/>
  <c r="W70" i="1"/>
  <c r="U70" i="1"/>
  <c r="S70" i="1"/>
  <c r="Q70" i="1"/>
  <c r="O70" i="1"/>
  <c r="W69" i="1"/>
  <c r="U69" i="1"/>
  <c r="S69" i="1"/>
  <c r="Q69" i="1"/>
  <c r="O69" i="1"/>
  <c r="M69" i="1"/>
  <c r="W68" i="1"/>
  <c r="U68" i="1"/>
  <c r="S68" i="1"/>
  <c r="Q68" i="1"/>
  <c r="O68" i="1"/>
  <c r="M68" i="1"/>
  <c r="W67" i="1"/>
  <c r="U67" i="1"/>
  <c r="S67" i="1"/>
  <c r="Q67" i="1"/>
  <c r="O67" i="1"/>
  <c r="M67" i="1"/>
  <c r="W66" i="1"/>
  <c r="U66" i="1"/>
  <c r="S66" i="1"/>
  <c r="Q66" i="1"/>
  <c r="O66" i="1"/>
  <c r="M66" i="1"/>
  <c r="W65" i="1"/>
  <c r="U65" i="1"/>
  <c r="S65" i="1"/>
  <c r="Q65" i="1"/>
  <c r="O65" i="1"/>
  <c r="M65" i="1"/>
  <c r="W64" i="1"/>
  <c r="U64" i="1"/>
  <c r="S64" i="1"/>
  <c r="Q64" i="1"/>
  <c r="O64" i="1"/>
  <c r="M64" i="1"/>
  <c r="Y63" i="1"/>
  <c r="W63" i="1"/>
  <c r="U63" i="1"/>
  <c r="S63" i="1"/>
  <c r="Q63" i="1"/>
  <c r="O63" i="1"/>
  <c r="M63" i="1"/>
  <c r="Y62" i="1"/>
  <c r="W62" i="1"/>
  <c r="U62" i="1"/>
  <c r="S62" i="1"/>
  <c r="Q62" i="1"/>
  <c r="W60" i="1"/>
  <c r="U60" i="1"/>
  <c r="S60" i="1"/>
  <c r="Q60" i="1"/>
  <c r="O60" i="1"/>
  <c r="M60" i="1"/>
  <c r="W59" i="1"/>
  <c r="U59" i="1"/>
  <c r="S59" i="1"/>
  <c r="Q59" i="1"/>
  <c r="O59" i="1"/>
  <c r="M59" i="1"/>
  <c r="W57" i="1"/>
  <c r="U57" i="1"/>
  <c r="S57" i="1"/>
  <c r="Q57" i="1"/>
  <c r="O57" i="1"/>
  <c r="M57" i="1"/>
  <c r="W55" i="1"/>
  <c r="U55" i="1"/>
  <c r="S55" i="1"/>
  <c r="Q55" i="1"/>
  <c r="O55" i="1"/>
  <c r="M55" i="1"/>
  <c r="J54" i="1"/>
  <c r="W53" i="1"/>
  <c r="U53" i="1"/>
  <c r="S53" i="1"/>
  <c r="Q53" i="1"/>
  <c r="O53" i="1"/>
  <c r="M53" i="1"/>
  <c r="J53" i="1"/>
  <c r="W52" i="1"/>
  <c r="U52" i="1"/>
  <c r="S52" i="1"/>
  <c r="Q52" i="1"/>
  <c r="O52" i="1"/>
  <c r="M52" i="1"/>
  <c r="J52" i="1"/>
  <c r="J51" i="1"/>
  <c r="X47" i="1"/>
  <c r="W46" i="1"/>
  <c r="U46" i="1"/>
  <c r="S46" i="1"/>
  <c r="Q46" i="1"/>
  <c r="O46" i="1"/>
  <c r="M46" i="1"/>
  <c r="W45" i="1"/>
  <c r="U45" i="1"/>
  <c r="S45" i="1"/>
  <c r="Q45" i="1"/>
  <c r="O45" i="1"/>
  <c r="M45" i="1"/>
  <c r="W44" i="1"/>
  <c r="U44" i="1"/>
  <c r="S44" i="1"/>
  <c r="Q44" i="1"/>
  <c r="O44" i="1"/>
  <c r="M44" i="1"/>
  <c r="W43" i="1"/>
  <c r="U43" i="1"/>
  <c r="S43" i="1"/>
  <c r="Q43" i="1"/>
  <c r="O43" i="1"/>
  <c r="M43" i="1"/>
  <c r="W42" i="1"/>
  <c r="U42" i="1"/>
  <c r="S42" i="1"/>
  <c r="Q42" i="1"/>
  <c r="O42" i="1"/>
  <c r="M42" i="1"/>
  <c r="W41" i="1"/>
  <c r="U41" i="1"/>
  <c r="S41" i="1"/>
  <c r="Q41" i="1"/>
  <c r="O41" i="1"/>
  <c r="M41" i="1"/>
  <c r="W40" i="1"/>
  <c r="U40" i="1"/>
  <c r="S40" i="1"/>
  <c r="Q40" i="1"/>
  <c r="O40" i="1"/>
  <c r="M40" i="1"/>
  <c r="W39" i="1"/>
  <c r="U39" i="1"/>
  <c r="S39" i="1"/>
  <c r="Q39" i="1"/>
  <c r="O39" i="1"/>
  <c r="M39" i="1"/>
  <c r="W38" i="1"/>
  <c r="U38" i="1"/>
  <c r="S38" i="1"/>
  <c r="Q38" i="1"/>
  <c r="O38" i="1"/>
  <c r="M38" i="1"/>
  <c r="W37" i="1"/>
  <c r="U37" i="1"/>
  <c r="S37" i="1"/>
  <c r="Q37" i="1"/>
  <c r="O37" i="1"/>
  <c r="M37" i="1"/>
  <c r="W36" i="1"/>
  <c r="U36" i="1"/>
  <c r="S36" i="1"/>
  <c r="Q36" i="1"/>
  <c r="O36" i="1"/>
  <c r="M36" i="1"/>
  <c r="W35" i="1"/>
  <c r="U35" i="1"/>
  <c r="S35" i="1"/>
  <c r="Q35" i="1"/>
  <c r="O35" i="1"/>
  <c r="M35" i="1"/>
  <c r="W34" i="1"/>
  <c r="U34" i="1"/>
  <c r="S34" i="1"/>
  <c r="Q34" i="1"/>
  <c r="O34" i="1"/>
  <c r="M34" i="1"/>
  <c r="W33" i="1"/>
  <c r="U33" i="1"/>
  <c r="S33" i="1"/>
  <c r="Q33" i="1"/>
  <c r="O33" i="1"/>
  <c r="M33" i="1"/>
  <c r="W32" i="1"/>
  <c r="U32" i="1"/>
  <c r="S32" i="1"/>
  <c r="Q32" i="1"/>
  <c r="O32" i="1"/>
  <c r="M32" i="1"/>
  <c r="J32" i="1"/>
  <c r="W30" i="1"/>
  <c r="U30" i="1"/>
  <c r="S30" i="1"/>
  <c r="Q30" i="1"/>
  <c r="O30" i="1"/>
  <c r="M30" i="1"/>
  <c r="W29" i="1"/>
  <c r="U29" i="1"/>
  <c r="S29" i="1"/>
  <c r="Q29" i="1"/>
  <c r="O29" i="1"/>
  <c r="M29" i="1"/>
  <c r="J29" i="1"/>
  <c r="W28" i="1"/>
  <c r="U28" i="1"/>
  <c r="S28" i="1"/>
  <c r="Q28" i="1"/>
  <c r="O28" i="1"/>
  <c r="M28" i="1"/>
  <c r="J28" i="1"/>
  <c r="W27" i="1"/>
  <c r="U27" i="1"/>
  <c r="S27" i="1"/>
  <c r="Q27" i="1"/>
  <c r="O27" i="1"/>
  <c r="M27" i="1"/>
  <c r="J27" i="1"/>
  <c r="W26" i="1"/>
  <c r="U26" i="1"/>
  <c r="S26" i="1"/>
  <c r="Q26" i="1"/>
  <c r="O26" i="1"/>
  <c r="M26" i="1"/>
  <c r="J26" i="1"/>
  <c r="W25" i="1"/>
  <c r="U25" i="1"/>
  <c r="S25" i="1"/>
  <c r="Q25" i="1"/>
  <c r="O25" i="1"/>
  <c r="M25" i="1"/>
  <c r="J25" i="1"/>
  <c r="W24" i="1"/>
  <c r="U24" i="1"/>
  <c r="S24" i="1"/>
  <c r="Q24" i="1"/>
  <c r="O24" i="1"/>
  <c r="M24" i="1"/>
  <c r="J24" i="1"/>
  <c r="W23" i="1"/>
  <c r="U23" i="1"/>
  <c r="S23" i="1"/>
  <c r="Q23" i="1"/>
  <c r="O23" i="1"/>
  <c r="M23" i="1"/>
  <c r="J23" i="1"/>
  <c r="W22" i="1"/>
  <c r="U22" i="1"/>
  <c r="S22" i="1"/>
  <c r="Q22" i="1"/>
  <c r="O22" i="1"/>
  <c r="M22" i="1"/>
  <c r="X21" i="1"/>
  <c r="J21" i="1"/>
  <c r="W20" i="1"/>
  <c r="U20" i="1"/>
  <c r="S20" i="1"/>
  <c r="Q20" i="1"/>
  <c r="O20" i="1"/>
  <c r="M20" i="1"/>
  <c r="J20" i="1"/>
  <c r="W19" i="1"/>
  <c r="U19" i="1"/>
  <c r="S19" i="1"/>
  <c r="Q19" i="1"/>
  <c r="O19" i="1"/>
  <c r="M19" i="1"/>
  <c r="J19" i="1"/>
  <c r="W18" i="1"/>
  <c r="U18" i="1"/>
  <c r="S18" i="1"/>
  <c r="Q18" i="1"/>
  <c r="O18" i="1"/>
  <c r="M18" i="1"/>
  <c r="J18" i="1"/>
  <c r="W17" i="1"/>
  <c r="U17" i="1"/>
  <c r="S17" i="1"/>
  <c r="Q17" i="1"/>
  <c r="O17" i="1"/>
  <c r="M17" i="1"/>
  <c r="J17" i="1"/>
  <c r="W16" i="1"/>
  <c r="U16" i="1"/>
  <c r="S16" i="1"/>
  <c r="Q16" i="1"/>
  <c r="O16" i="1"/>
  <c r="M16" i="1"/>
  <c r="W15" i="1"/>
  <c r="U15" i="1"/>
  <c r="S15" i="1"/>
  <c r="Q15" i="1"/>
  <c r="O15" i="1"/>
  <c r="M15" i="1"/>
  <c r="J15" i="1"/>
  <c r="W14" i="1"/>
  <c r="U14" i="1"/>
  <c r="S14" i="1"/>
  <c r="Q14" i="1"/>
  <c r="O14" i="1"/>
  <c r="M14" i="1"/>
  <c r="J14" i="1"/>
  <c r="W13" i="1"/>
  <c r="U13" i="1"/>
  <c r="S13" i="1"/>
  <c r="Q13" i="1"/>
  <c r="O13" i="1"/>
  <c r="M13" i="1"/>
  <c r="J13" i="1"/>
  <c r="W12" i="1"/>
  <c r="U12" i="1"/>
  <c r="S12" i="1"/>
  <c r="Q12" i="1"/>
  <c r="O12" i="1"/>
  <c r="M12" i="1"/>
  <c r="J12" i="1"/>
  <c r="W11" i="1"/>
  <c r="U11" i="1"/>
  <c r="S11" i="1"/>
  <c r="Q11" i="1"/>
  <c r="O11" i="1"/>
  <c r="M11" i="1"/>
  <c r="W10" i="1"/>
  <c r="U10" i="1"/>
  <c r="S10" i="1"/>
  <c r="Q10" i="1"/>
  <c r="O10" i="1"/>
  <c r="M10" i="1"/>
  <c r="J10" i="1"/>
  <c r="W9" i="1"/>
  <c r="U9" i="1"/>
  <c r="S9" i="1"/>
  <c r="Q9" i="1"/>
  <c r="O9" i="1"/>
  <c r="X931" i="1" l="1"/>
  <c r="X90" i="1"/>
  <c r="Y90" i="1" s="1"/>
  <c r="X91" i="1"/>
  <c r="AB91" i="1" s="1"/>
  <c r="X94" i="1"/>
  <c r="Y94" i="1" s="1"/>
  <c r="X131" i="1"/>
  <c r="AB131" i="1" s="1"/>
  <c r="X135" i="1"/>
  <c r="Y135" i="1" s="1"/>
  <c r="X137" i="1"/>
  <c r="Y137" i="1" s="1"/>
  <c r="X141" i="1"/>
  <c r="Y141" i="1" s="1"/>
  <c r="X11" i="1"/>
  <c r="AB11" i="1" s="1"/>
  <c r="X12" i="1"/>
  <c r="AB12" i="1" s="1"/>
  <c r="X15" i="1"/>
  <c r="AB15" i="1" s="1"/>
  <c r="X16" i="1"/>
  <c r="AB16" i="1" s="1"/>
  <c r="X28" i="1"/>
  <c r="AB28" i="1" s="1"/>
  <c r="X38" i="1"/>
  <c r="Y38" i="1" s="1"/>
  <c r="X46" i="1"/>
  <c r="Y46" i="1" s="1"/>
  <c r="X82" i="1"/>
  <c r="AB82" i="1" s="1"/>
  <c r="X87" i="1"/>
  <c r="Y87" i="1" s="1"/>
  <c r="X220" i="1"/>
  <c r="Y220" i="1" s="1"/>
  <c r="X233" i="1"/>
  <c r="AB233" i="1" s="1"/>
  <c r="X72" i="1"/>
  <c r="AB72" i="1" s="1"/>
  <c r="X75" i="1"/>
  <c r="Y75" i="1" s="1"/>
  <c r="X78" i="1"/>
  <c r="Y78" i="1" s="1"/>
  <c r="X102" i="1"/>
  <c r="Y102" i="1" s="1"/>
  <c r="X108" i="1"/>
  <c r="Y108" i="1" s="1"/>
  <c r="X110" i="1"/>
  <c r="AB110" i="1" s="1"/>
  <c r="X191" i="1"/>
  <c r="Y191" i="1" s="1"/>
  <c r="X251" i="1"/>
  <c r="AB251" i="1" s="1"/>
  <c r="X255" i="1"/>
  <c r="AB255" i="1" s="1"/>
  <c r="X268" i="1"/>
  <c r="AB268" i="1" s="1"/>
  <c r="X20" i="1"/>
  <c r="AB20" i="1" s="1"/>
  <c r="X24" i="1"/>
  <c r="AB24" i="1" s="1"/>
  <c r="X25" i="1"/>
  <c r="Y25" i="1" s="1"/>
  <c r="X29" i="1"/>
  <c r="AB29" i="1" s="1"/>
  <c r="X34" i="1"/>
  <c r="Y34" i="1" s="1"/>
  <c r="X42" i="1"/>
  <c r="Y42" i="1" s="1"/>
  <c r="X120" i="1"/>
  <c r="Y120" i="1" s="1"/>
  <c r="X198" i="1"/>
  <c r="AB198" i="1" s="1"/>
  <c r="X208" i="1"/>
  <c r="AB208" i="1" s="1"/>
  <c r="X215" i="1"/>
  <c r="AB215" i="1" s="1"/>
  <c r="X144" i="1"/>
  <c r="AB144" i="1" s="1"/>
  <c r="X160" i="1"/>
  <c r="AB160" i="1" s="1"/>
  <c r="X170" i="1"/>
  <c r="AB170" i="1" s="1"/>
  <c r="X175" i="1"/>
  <c r="AB175" i="1" s="1"/>
  <c r="X236" i="1"/>
  <c r="Y236" i="1" s="1"/>
  <c r="X240" i="1"/>
  <c r="Y240" i="1" s="1"/>
  <c r="X242" i="1"/>
  <c r="AB242" i="1" s="1"/>
  <c r="X941" i="1"/>
  <c r="Y941" i="1" s="1"/>
  <c r="X943" i="1"/>
  <c r="Y943" i="1" s="1"/>
  <c r="X52" i="1"/>
  <c r="AB52" i="1" s="1"/>
  <c r="X53" i="1"/>
  <c r="Y53" i="1" s="1"/>
  <c r="X60" i="1"/>
  <c r="AB60" i="1" s="1"/>
  <c r="X67" i="1"/>
  <c r="Y67" i="1" s="1"/>
  <c r="X84" i="1"/>
  <c r="Y84" i="1" s="1"/>
  <c r="X88" i="1"/>
  <c r="X97" i="1"/>
  <c r="X98" i="1"/>
  <c r="AB98" i="1" s="1"/>
  <c r="X99" i="1"/>
  <c r="Y99" i="1" s="1"/>
  <c r="X106" i="1"/>
  <c r="AB106" i="1" s="1"/>
  <c r="X111" i="1"/>
  <c r="AB111" i="1" s="1"/>
  <c r="X123" i="1"/>
  <c r="Y123" i="1" s="1"/>
  <c r="X132" i="1"/>
  <c r="AB132" i="1" s="1"/>
  <c r="X138" i="1"/>
  <c r="AB138" i="1" s="1"/>
  <c r="X145" i="1"/>
  <c r="Y145" i="1" s="1"/>
  <c r="X148" i="1"/>
  <c r="Y148" i="1" s="1"/>
  <c r="X151" i="1"/>
  <c r="Y151" i="1" s="1"/>
  <c r="X152" i="1"/>
  <c r="AB152" i="1" s="1"/>
  <c r="X155" i="1"/>
  <c r="Y155" i="1" s="1"/>
  <c r="X171" i="1"/>
  <c r="AB171" i="1" s="1"/>
  <c r="X176" i="1"/>
  <c r="AB176" i="1" s="1"/>
  <c r="X184" i="1"/>
  <c r="AB184" i="1" s="1"/>
  <c r="X186" i="1"/>
  <c r="AB186" i="1" s="1"/>
  <c r="X200" i="1"/>
  <c r="Y200" i="1" s="1"/>
  <c r="X223" i="1"/>
  <c r="AB223" i="1" s="1"/>
  <c r="X248" i="1"/>
  <c r="X252" i="1"/>
  <c r="AB252" i="1" s="1"/>
  <c r="X258" i="1"/>
  <c r="AB258" i="1" s="1"/>
  <c r="X273" i="1"/>
  <c r="AB273" i="1" s="1"/>
  <c r="X930" i="1"/>
  <c r="AB930" i="1" s="1"/>
  <c r="X935" i="1"/>
  <c r="Y935" i="1" s="1"/>
  <c r="X936" i="1"/>
  <c r="AB936" i="1" s="1"/>
  <c r="X950" i="1"/>
  <c r="Y950" i="1" s="1"/>
  <c r="X9" i="1"/>
  <c r="AB9" i="1" s="1"/>
  <c r="X17" i="1"/>
  <c r="AB17" i="1" s="1"/>
  <c r="X30" i="1"/>
  <c r="AB30" i="1" s="1"/>
  <c r="X10" i="1"/>
  <c r="Y10" i="1" s="1"/>
  <c r="X13" i="1"/>
  <c r="Y13" i="1" s="1"/>
  <c r="X14" i="1"/>
  <c r="AB14" i="1" s="1"/>
  <c r="X18" i="1"/>
  <c r="AB18" i="1" s="1"/>
  <c r="X22" i="1"/>
  <c r="Y22" i="1" s="1"/>
  <c r="X23" i="1"/>
  <c r="Y23" i="1" s="1"/>
  <c r="X26" i="1"/>
  <c r="AB26" i="1" s="1"/>
  <c r="X27" i="1"/>
  <c r="AB27" i="1" s="1"/>
  <c r="X32" i="1"/>
  <c r="Y32" i="1" s="1"/>
  <c r="X35" i="1"/>
  <c r="AB35" i="1" s="1"/>
  <c r="X36" i="1"/>
  <c r="AB36" i="1" s="1"/>
  <c r="X39" i="1"/>
  <c r="AB39" i="1" s="1"/>
  <c r="X40" i="1"/>
  <c r="AB40" i="1" s="1"/>
  <c r="X43" i="1"/>
  <c r="Y43" i="1" s="1"/>
  <c r="X44" i="1"/>
  <c r="AB44" i="1" s="1"/>
  <c r="X57" i="1"/>
  <c r="X73" i="1"/>
  <c r="Y73" i="1" s="1"/>
  <c r="X76" i="1"/>
  <c r="Y76" i="1" s="1"/>
  <c r="X77" i="1"/>
  <c r="AB77" i="1" s="1"/>
  <c r="AB78" i="1"/>
  <c r="X86" i="1"/>
  <c r="AB86" i="1" s="1"/>
  <c r="X89" i="1"/>
  <c r="AB89" i="1" s="1"/>
  <c r="X92" i="1"/>
  <c r="Y92" i="1" s="1"/>
  <c r="X96" i="1"/>
  <c r="Y96" i="1" s="1"/>
  <c r="X105" i="1"/>
  <c r="AB105" i="1" s="1"/>
  <c r="X107" i="1"/>
  <c r="Y107" i="1" s="1"/>
  <c r="X112" i="1"/>
  <c r="Y112" i="1" s="1"/>
  <c r="X119" i="1"/>
  <c r="Y119" i="1" s="1"/>
  <c r="X124" i="1"/>
  <c r="AB124" i="1" s="1"/>
  <c r="X136" i="1"/>
  <c r="AB136" i="1" s="1"/>
  <c r="X153" i="1"/>
  <c r="AB153" i="1" s="1"/>
  <c r="X157" i="1"/>
  <c r="Y157" i="1" s="1"/>
  <c r="X159" i="1"/>
  <c r="Y159" i="1" s="1"/>
  <c r="X163" i="1"/>
  <c r="AB163" i="1" s="1"/>
  <c r="X164" i="1"/>
  <c r="AB164" i="1" s="1"/>
  <c r="X188" i="1"/>
  <c r="AB188" i="1" s="1"/>
  <c r="X211" i="1"/>
  <c r="AB211" i="1" s="1"/>
  <c r="X241" i="1"/>
  <c r="Y241" i="1" s="1"/>
  <c r="X19" i="1"/>
  <c r="Y19" i="1" s="1"/>
  <c r="X33" i="1"/>
  <c r="Y33" i="1" s="1"/>
  <c r="X37" i="1"/>
  <c r="Y37" i="1" s="1"/>
  <c r="X41" i="1"/>
  <c r="AB41" i="1" s="1"/>
  <c r="X45" i="1"/>
  <c r="Y45" i="1" s="1"/>
  <c r="X55" i="1"/>
  <c r="X59" i="1"/>
  <c r="AB59" i="1" s="1"/>
  <c r="X65" i="1"/>
  <c r="AB65" i="1" s="1"/>
  <c r="X66" i="1"/>
  <c r="Y66" i="1" s="1"/>
  <c r="X69" i="1"/>
  <c r="X70" i="1"/>
  <c r="Y70" i="1" s="1"/>
  <c r="X71" i="1"/>
  <c r="Y71" i="1" s="1"/>
  <c r="X100" i="1"/>
  <c r="X129" i="1"/>
  <c r="AB129" i="1" s="1"/>
  <c r="X140" i="1"/>
  <c r="AB140" i="1" s="1"/>
  <c r="X143" i="1"/>
  <c r="AB143" i="1" s="1"/>
  <c r="X149" i="1"/>
  <c r="AB149" i="1" s="1"/>
  <c r="X150" i="1"/>
  <c r="Y150" i="1" s="1"/>
  <c r="X156" i="1"/>
  <c r="AB156" i="1" s="1"/>
  <c r="X166" i="1"/>
  <c r="AB166" i="1" s="1"/>
  <c r="X179" i="1"/>
  <c r="Y179" i="1" s="1"/>
  <c r="X189" i="1"/>
  <c r="AB189" i="1" s="1"/>
  <c r="X196" i="1"/>
  <c r="AB196" i="1" s="1"/>
  <c r="X204" i="1"/>
  <c r="AB204" i="1" s="1"/>
  <c r="X239" i="1"/>
  <c r="Y239" i="1" s="1"/>
  <c r="X933" i="1"/>
  <c r="AB933" i="1" s="1"/>
  <c r="X934" i="1"/>
  <c r="AB934" i="1" s="1"/>
  <c r="X938" i="1"/>
  <c r="X946" i="1"/>
  <c r="Y946" i="1" s="1"/>
  <c r="X951" i="1"/>
  <c r="AB951" i="1" s="1"/>
  <c r="X954" i="1"/>
  <c r="Y954" i="1" s="1"/>
  <c r="X944" i="1"/>
  <c r="Y27" i="1"/>
  <c r="Y12" i="1"/>
  <c r="AB38" i="1"/>
  <c r="AB90" i="1"/>
  <c r="Y160" i="1"/>
  <c r="X64" i="1"/>
  <c r="X81" i="1"/>
  <c r="X95" i="1"/>
  <c r="X101" i="1"/>
  <c r="Y101" i="1" s="1"/>
  <c r="X103" i="1"/>
  <c r="Y52" i="1"/>
  <c r="X121" i="1"/>
  <c r="AB220" i="1"/>
  <c r="AB99" i="1"/>
  <c r="X169" i="1"/>
  <c r="Y198" i="1"/>
  <c r="X68" i="1"/>
  <c r="X79" i="1"/>
  <c r="X93" i="1"/>
  <c r="X113" i="1"/>
  <c r="Y166" i="1"/>
  <c r="X116" i="1"/>
  <c r="X128" i="1"/>
  <c r="X139" i="1"/>
  <c r="X142" i="1"/>
  <c r="X161" i="1"/>
  <c r="X168" i="1"/>
  <c r="X181" i="1"/>
  <c r="X193" i="1"/>
  <c r="X212" i="1"/>
  <c r="X249" i="1"/>
  <c r="X945" i="1"/>
  <c r="X115" i="1"/>
  <c r="Y115" i="1" s="1"/>
  <c r="X126" i="1"/>
  <c r="X134" i="1"/>
  <c r="X147" i="1"/>
  <c r="X158" i="1"/>
  <c r="X250" i="1"/>
  <c r="X254" i="1"/>
  <c r="X263" i="1"/>
  <c r="X283" i="1"/>
  <c r="X939" i="1"/>
  <c r="X956" i="1"/>
  <c r="X104" i="1"/>
  <c r="X109" i="1"/>
  <c r="Y109" i="1" s="1"/>
  <c r="X114" i="1"/>
  <c r="Y114" i="1" s="1"/>
  <c r="X125" i="1"/>
  <c r="X133" i="1"/>
  <c r="X146" i="1"/>
  <c r="Y146" i="1" s="1"/>
  <c r="X154" i="1"/>
  <c r="Y154" i="1" s="1"/>
  <c r="X167" i="1"/>
  <c r="Y167" i="1" s="1"/>
  <c r="X174" i="1"/>
  <c r="X203" i="1"/>
  <c r="X228" i="1"/>
  <c r="X253" i="1"/>
  <c r="X261" i="1"/>
  <c r="X278" i="1"/>
  <c r="AB931" i="1"/>
  <c r="Y931" i="1"/>
  <c r="X949" i="1"/>
  <c r="Y91" i="1" l="1"/>
  <c r="Y17" i="1"/>
  <c r="AB191" i="1"/>
  <c r="AB179" i="1"/>
  <c r="AB67" i="1"/>
  <c r="Y30" i="1"/>
  <c r="AB148" i="1"/>
  <c r="AB94" i="1"/>
  <c r="AB34" i="1"/>
  <c r="Y129" i="1"/>
  <c r="Y28" i="1"/>
  <c r="AB13" i="1"/>
  <c r="Y933" i="1"/>
  <c r="AB159" i="1"/>
  <c r="Y252" i="1"/>
  <c r="AB33" i="1"/>
  <c r="Y39" i="1"/>
  <c r="AB141" i="1"/>
  <c r="AB19" i="1"/>
  <c r="AB120" i="1"/>
  <c r="AB87" i="1"/>
  <c r="Y188" i="1"/>
  <c r="Y131" i="1"/>
  <c r="AB45" i="1"/>
  <c r="AB946" i="1"/>
  <c r="Y41" i="1"/>
  <c r="Y111" i="1"/>
  <c r="Y153" i="1"/>
  <c r="Y144" i="1"/>
  <c r="AB943" i="1"/>
  <c r="AB25" i="1"/>
  <c r="AB236" i="1"/>
  <c r="Y11" i="1"/>
  <c r="AB76" i="1"/>
  <c r="Y35" i="1"/>
  <c r="Y204" i="1"/>
  <c r="Y89" i="1"/>
  <c r="AB43" i="1"/>
  <c r="Y268" i="1"/>
  <c r="Y930" i="1"/>
  <c r="AB112" i="1"/>
  <c r="Y65" i="1"/>
  <c r="Y105" i="1"/>
  <c r="Y24" i="1"/>
  <c r="Y60" i="1"/>
  <c r="AB23" i="1"/>
  <c r="Y9" i="1"/>
  <c r="Y110" i="1"/>
  <c r="Y138" i="1"/>
  <c r="Y163" i="1"/>
  <c r="AB941" i="1"/>
  <c r="Y72" i="1"/>
  <c r="Y16" i="1"/>
  <c r="AB37" i="1"/>
  <c r="Y242" i="1"/>
  <c r="AB954" i="1"/>
  <c r="AB151" i="1"/>
  <c r="AB119" i="1"/>
  <c r="Y189" i="1"/>
  <c r="Y82" i="1"/>
  <c r="AB22" i="1"/>
  <c r="AB150" i="1"/>
  <c r="Y951" i="1"/>
  <c r="AB96" i="1"/>
  <c r="AB42" i="1"/>
  <c r="Y29" i="1"/>
  <c r="Y211" i="1"/>
  <c r="AB32" i="1"/>
  <c r="Y86" i="1"/>
  <c r="Y149" i="1"/>
  <c r="AB10" i="1"/>
  <c r="Y936" i="1"/>
  <c r="Y255" i="1"/>
  <c r="Y223" i="1"/>
  <c r="Y184" i="1"/>
  <c r="Y132" i="1"/>
  <c r="Y170" i="1"/>
  <c r="Y106" i="1"/>
  <c r="Y273" i="1"/>
  <c r="Y215" i="1"/>
  <c r="Y152" i="1"/>
  <c r="Y143" i="1"/>
  <c r="Y208" i="1"/>
  <c r="AB46" i="1"/>
  <c r="Y20" i="1"/>
  <c r="Y15" i="1"/>
  <c r="Y136" i="1"/>
  <c r="Y40" i="1"/>
  <c r="Y18" i="1"/>
  <c r="Y176" i="1"/>
  <c r="Y233" i="1"/>
  <c r="Y175" i="1"/>
  <c r="Y251" i="1"/>
  <c r="Y140" i="1"/>
  <c r="Y124" i="1"/>
  <c r="AB123" i="1"/>
  <c r="AB66" i="1"/>
  <c r="AB53" i="1"/>
  <c r="AB935" i="1"/>
  <c r="Y196" i="1"/>
  <c r="Y258" i="1"/>
  <c r="Y77" i="1"/>
  <c r="Y59" i="1"/>
  <c r="Y98" i="1"/>
  <c r="Y44" i="1"/>
  <c r="Y36" i="1"/>
  <c r="Y26" i="1"/>
  <c r="Y14" i="1"/>
  <c r="AB69" i="1"/>
  <c r="Y69" i="1"/>
  <c r="AB55" i="1"/>
  <c r="Y55" i="1"/>
  <c r="AB97" i="1"/>
  <c r="Y97" i="1"/>
  <c r="Y186" i="1"/>
  <c r="AB145" i="1"/>
  <c r="Y164" i="1"/>
  <c r="AB92" i="1"/>
  <c r="Y156" i="1"/>
  <c r="AB200" i="1"/>
  <c r="Y171" i="1"/>
  <c r="AB107" i="1"/>
  <c r="Y100" i="1"/>
  <c r="AB100" i="1"/>
  <c r="Y248" i="1"/>
  <c r="AB248" i="1"/>
  <c r="Y88" i="1"/>
  <c r="AB88" i="1"/>
  <c r="AB950" i="1"/>
  <c r="AB155" i="1"/>
  <c r="Y934" i="1"/>
  <c r="Y944" i="1"/>
  <c r="AB944" i="1"/>
  <c r="Y938" i="1"/>
  <c r="AB938" i="1"/>
  <c r="AB57" i="1"/>
  <c r="Y57" i="1"/>
  <c r="AB104" i="1"/>
  <c r="Y104" i="1"/>
  <c r="AB158" i="1"/>
  <c r="Y158" i="1"/>
  <c r="Y139" i="1"/>
  <c r="AB139" i="1"/>
  <c r="Y68" i="1"/>
  <c r="AB68" i="1"/>
  <c r="AB121" i="1"/>
  <c r="Y121" i="1"/>
  <c r="Y64" i="1"/>
  <c r="AB64" i="1"/>
  <c r="AB949" i="1"/>
  <c r="Y949" i="1"/>
  <c r="Y278" i="1"/>
  <c r="AB278" i="1"/>
  <c r="AB203" i="1"/>
  <c r="Y203" i="1"/>
  <c r="Y125" i="1"/>
  <c r="AB125" i="1"/>
  <c r="AB956" i="1"/>
  <c r="Y956" i="1"/>
  <c r="AB263" i="1"/>
  <c r="Y263" i="1"/>
  <c r="AB147" i="1"/>
  <c r="Y147" i="1"/>
  <c r="AB945" i="1"/>
  <c r="Y945" i="1"/>
  <c r="Y249" i="1"/>
  <c r="AB249" i="1"/>
  <c r="Y168" i="1"/>
  <c r="AB168" i="1"/>
  <c r="Y128" i="1"/>
  <c r="AB128" i="1"/>
  <c r="Y113" i="1"/>
  <c r="AB113" i="1"/>
  <c r="AB169" i="1"/>
  <c r="Y169" i="1"/>
  <c r="Y228" i="1"/>
  <c r="AB228" i="1"/>
  <c r="Y261" i="1"/>
  <c r="AB261" i="1"/>
  <c r="AB254" i="1"/>
  <c r="Y254" i="1"/>
  <c r="AB134" i="1"/>
  <c r="Y134" i="1"/>
  <c r="Y212" i="1"/>
  <c r="AB212" i="1"/>
  <c r="Y161" i="1"/>
  <c r="AB161" i="1"/>
  <c r="Y116" i="1"/>
  <c r="AB116" i="1"/>
  <c r="AB93" i="1"/>
  <c r="Y93" i="1"/>
  <c r="AB95" i="1"/>
  <c r="Y95" i="1"/>
  <c r="Y133" i="1"/>
  <c r="AB133" i="1"/>
  <c r="AB283" i="1"/>
  <c r="Y283" i="1"/>
  <c r="Y181" i="1"/>
  <c r="AB181" i="1"/>
  <c r="Y174" i="1"/>
  <c r="AB174" i="1"/>
  <c r="AB939" i="1"/>
  <c r="Y939" i="1"/>
  <c r="Y253" i="1"/>
  <c r="AB253" i="1"/>
  <c r="AB250" i="1"/>
  <c r="Y250" i="1"/>
  <c r="AB126" i="1"/>
  <c r="Y126" i="1"/>
  <c r="Y193" i="1"/>
  <c r="AB193" i="1"/>
  <c r="Y142" i="1"/>
  <c r="AB142" i="1"/>
  <c r="AB79" i="1"/>
  <c r="Y79" i="1"/>
  <c r="Y103" i="1"/>
  <c r="AB103" i="1"/>
  <c r="AB81" i="1"/>
  <c r="Y8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2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ID#AAABw80xK7o
tc={0766E2D2-3D45-40B0-9065-1EA7D72D48D1}    (2025-12-02 20:47:31)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Verificar actividad y aspecto</t>
        </r>
      </text>
    </comment>
  </commentList>
</comments>
</file>

<file path=xl/sharedStrings.xml><?xml version="1.0" encoding="utf-8"?>
<sst xmlns="http://schemas.openxmlformats.org/spreadsheetml/2006/main" count="4386" uniqueCount="846">
  <si>
    <t>IDENTIFICACIÓN DEL ASPECTO AMBIENTAL</t>
  </si>
  <si>
    <t>VALORACIÓN DEL IMPACTO AMBIENTAL</t>
  </si>
  <si>
    <t>CRITERIOS PARA ESTABLECER CONTROLES</t>
  </si>
  <si>
    <t>MEDIDAS DE INTERVENCIÓN</t>
  </si>
  <si>
    <t>CAMPUS/SEDE</t>
  </si>
  <si>
    <t>PROCESO</t>
  </si>
  <si>
    <t>DEPENDENCIA / OFICINA</t>
  </si>
  <si>
    <t>ACTIVIDAD</t>
  </si>
  <si>
    <t>TAREA</t>
  </si>
  <si>
    <t>RUTINARIA (SÍ/NO)</t>
  </si>
  <si>
    <t>ASPECTO AMBIENTAL</t>
  </si>
  <si>
    <t>DESCRIPCIÓN DEL ASPECTO AMBIENTAL</t>
  </si>
  <si>
    <t>IMPACTO AMBIENTAL</t>
  </si>
  <si>
    <t>TIPO DE IMPACTO</t>
  </si>
  <si>
    <t>CONDICIÓN OPERACIONAL</t>
  </si>
  <si>
    <t>ALCANCE (A)</t>
  </si>
  <si>
    <t>PROBABILIDAD (P)</t>
  </si>
  <si>
    <t>DURACIÓN (D)</t>
  </si>
  <si>
    <t>RECUPERABILIDAD (R)</t>
  </si>
  <si>
    <t>CANTIDAD (C)</t>
  </si>
  <si>
    <t>NORMATIVIDAD (N)</t>
  </si>
  <si>
    <t>IMPORTANCIA (ESCALA) DEL IMPACTO</t>
  </si>
  <si>
    <t>RANGO DE IMPORTANCIA</t>
  </si>
  <si>
    <t>LEGISLACIÓN ASOCIADA</t>
  </si>
  <si>
    <t>SE CUMPLE LA LEGISLACIÓN ASOCIADA</t>
  </si>
  <si>
    <t>NIVEL DE SIGNIFICANCIA</t>
  </si>
  <si>
    <t>ELIMINACIÓN</t>
  </si>
  <si>
    <t>SUSTITUCIÓN</t>
  </si>
  <si>
    <t>CONTROLES DE INGENIERÍA</t>
  </si>
  <si>
    <t>CONTROLES ADMINISTRATIVOS, SEÑALIZACIÓN, ADVERTENCIA</t>
  </si>
  <si>
    <t>Campus Central</t>
  </si>
  <si>
    <t>Administrativo</t>
  </si>
  <si>
    <t>JG/ secretaria de decanatura facultad de ciencias basicas</t>
  </si>
  <si>
    <t xml:space="preserve">Equipos electricos, papel </t>
  </si>
  <si>
    <t>Si</t>
  </si>
  <si>
    <t>16. Generación de residuos reciclables</t>
  </si>
  <si>
    <t>Dentro del desarrollo  de las actividades administrativas se generan residuos reciclables como papel, cartón, botellas plásticas y envases, producto del uso cotidiano de materiales de oficina y consumo de alimentos</t>
  </si>
  <si>
    <t>16. Mala gestión de residuos reciclables que impide su aprovechamiento.</t>
  </si>
  <si>
    <t>(Negativo)</t>
  </si>
  <si>
    <t>Normal</t>
  </si>
  <si>
    <t>Local</t>
  </si>
  <si>
    <t>Media</t>
  </si>
  <si>
    <t>Temporal</t>
  </si>
  <si>
    <t>Recuperable</t>
  </si>
  <si>
    <t>Moderada</t>
  </si>
  <si>
    <t>Ley 2232 de 2022
Decreto 2981 de 2013</t>
  </si>
  <si>
    <t>• Reemplazar vajilla y vasos desechables por tazas reutilizables institucionales o personales.
• Usar tableros digitales, proyectores o pantallas en lugar de carteles impresos o hojas de asistencia en papel.</t>
  </si>
  <si>
    <t>Implementar bandejas de recolección de papel usado para reutilización de hojas por ambas caras.
Sustituir la unica cesta por varias para facilitar la separación de residuos</t>
  </si>
  <si>
    <t>-Establecer protocolos internos: uso de formato digital por defecto, actas electrónicas, firma digital, agenda compartida online.
-Señalizar claramente los contenedores de reciclaje y colocar mensajes ambientales visibles: “Antes de imprimir, piensa si es necesario”</t>
  </si>
  <si>
    <t>4. Consumo de energía eléctrica</t>
  </si>
  <si>
    <t xml:space="preserve">Dentro del desarrollo  de las actividades administrativas    se requiere el uso del servicio energetico. </t>
  </si>
  <si>
    <t>4. Contribución al cambio climático por la generación de CO₂ (especialmente si la fuente es no renovable).</t>
  </si>
  <si>
    <t>Puntual</t>
  </si>
  <si>
    <t>Baja</t>
  </si>
  <si>
    <t>Ley 2407 de 2024</t>
  </si>
  <si>
    <t>• Cambiar equipos antiguos (computadores, proyectores, impresoras) por dispositivos con certificación de eficiencia energética (Energy Star o similar)
• Sustituir bombillas fluorescentes o incandescentes por iluminación LED de bajo consumo.</t>
  </si>
  <si>
    <t>• Instalar sensores de movimiento o temporizadores para el apagado automático de luces en oficinas, pasillos y salas de reunión.</t>
  </si>
  <si>
    <t>• Capacitar a docentes y administrativos sobre el uso eficiente de energía en oficinas, salas y laboratorios.
• Colocar señalización visible en interruptores, tomas de corriente y zonas de equipos eléctricos.</t>
  </si>
  <si>
    <t xml:space="preserve">JG/oficina de programa de fisica </t>
  </si>
  <si>
    <t xml:space="preserve">Actividades Administrativas: reuniones del programa, soluciones a los estudiantes </t>
  </si>
  <si>
    <t xml:space="preserve">Equipos eléctricos, papel </t>
  </si>
  <si>
    <t>JG/laboratorio de ing mecatronica</t>
  </si>
  <si>
    <t>Soldadura CMD</t>
  </si>
  <si>
    <t>Estación de soldadura o cautín,Estaño y flux.</t>
  </si>
  <si>
    <t>Cuatrimestral</t>
  </si>
  <si>
    <t xml:space="preserve">Dentro del desarrollo  de las actividades academicas   se requiere el uso del servicio energetico. </t>
  </si>
  <si>
    <t>•Utilizar equipos de soldadura con tecnología de bajo consumo o inversores energéticamente eficientes.</t>
  </si>
  <si>
    <t>•Implementar medidores o temporizadores para controlar el tiempo de uso de las máquinas.
•Mantener los equipos en buen estado para garantizar un funcionamiento eficiente y evitar sobrecarga eléctrica</t>
  </si>
  <si>
    <t>• Capacitar al personal en el uso racional de la energía durante los procesos de soldadura.
• Colocar señalización como “Desconecta el equipo al terminar” o “Usa la energía solo cuando sea necesario”.</t>
  </si>
  <si>
    <t>12. Generación de residuos electrónicos</t>
  </si>
  <si>
    <t>generación de residuos electrónicos  durante el proceso de soldadura. 
Esto incluye, entre otros, contenedores de fundente usados , 
carretes/bobinas de soldadura ,
 componentes defectuosos y puntas de cautín potencialmente desgastadas</t>
  </si>
  <si>
    <t>19. Agotamiento de recursos naturales (minerales);
 generación de residuos y emisiones</t>
  </si>
  <si>
    <t>Permanente</t>
  </si>
  <si>
    <t>Irrecuperable</t>
  </si>
  <si>
    <t xml:space="preserve"> resolucion 1342 del 2020 </t>
  </si>
  <si>
    <t>reparacion y mantenimiento de equpos en lugar del reemplazo</t>
  </si>
  <si>
    <t xml:space="preserve">Sustitucion de materiales de un solo uso por opciones reutilizables </t>
  </si>
  <si>
    <t xml:space="preserve">Implementar sistemeas de aprovechamiento de residuos. Crear centros de acopio y desmontaje para recuperacion de partes electronicas </t>
  </si>
  <si>
    <t xml:space="preserve">Crear programas de gestion integral de residuos. Capacitar al personal en separaciòn en la fuente </t>
  </si>
  <si>
    <t>Academico</t>
  </si>
  <si>
    <t>19.Emisión de humos y vapores metálicos.</t>
  </si>
  <si>
    <t>liberación de humos y vapores metálicos al aire, generados principalmente por el calentamiento y la fusión de la soldadura (aleación de estaño/plomo o sin plomo) y el fundente . Estos humos pueden contener partículas y diversos compuestos químicos (algunos peligrosos, como el plomo o componentes específicos del fundente)</t>
  </si>
  <si>
    <t>11. Contaminación del aire; afectación de la salud respiratoria de las personas en la zona.</t>
  </si>
  <si>
    <t>Breve</t>
  </si>
  <si>
    <t xml:space="preserve">Ley 1072 de 2019
</t>
  </si>
  <si>
    <t>•Instalar campanas extractoras o sistemas de ventilación localizada en las áreas de soldadura.
•Utilizar filtros HEPA o de carbón activado en los sistemas de extracción para retener partículas metálicas y gases.</t>
  </si>
  <si>
    <t>•Colocar señalización visible sobre el uso obligatorio de equipos de protección personal (EPP)
•Realizar monitoreos de calidad del aire en el laboratorio y reportar los resultados
•Promover campañas de conciencia ambiental y de salud ocupacional sobre los efectos de la contaminación del aire por metales pesados.</t>
  </si>
  <si>
    <t>Impresiones 3D</t>
  </si>
  <si>
    <t xml:space="preserve">Impresora 3D, Filamentos plásticos </t>
  </si>
  <si>
    <t>Dentro del desarrollo  de las actividades del laboratorio se generan residuos reciclables como papel, cartón, botellas plásticas y filamentos plasticos, producto de las impresiones 3D</t>
  </si>
  <si>
    <t xml:space="preserve">
• Usar filamentos biodegradables o reciclados (PLA reciclado, bioplásticos) en vez de plásticos convencionales.</t>
  </si>
  <si>
    <t>• Colocar contenedores exclusivos para filamentos y restos de impresión 3D, para su reciclaje o reutilización en nuevas piezas</t>
  </si>
  <si>
    <t>• Capacitar a estudiantes y técnicos sobre correcta separación de residuos y manejo de restos de impresión 3D
.
• Establecer protocolos de recolección y almacenamiento de filamento sobrante para reciclaje o reprocesamiento.</t>
  </si>
  <si>
    <t xml:space="preserve">Dentro del desarrollo  de las actividades academicas y ejecucion se requiere el uso del servicio energetico </t>
  </si>
  <si>
    <t>•Reducir el número de impresiones innecesarias mediante la validación digital previa de diseños.</t>
  </si>
  <si>
    <t>• Sustituir impresoras antiguas por modelos más eficientes con menor consumo energético y sistemas de apagado automático.
• Emplear materiales y configuraciones que requieran menor tiempo de impresión.</t>
  </si>
  <si>
    <t>• Instalar reguladores o temporizadores que limiten el tiempo de encendido.</t>
  </si>
  <si>
    <t>• Capacitar a los usuarios sobre prácticas de eficiencia energética en impresiones 3D.
• Implementar carteles recordatorios: “Apaga la impresora al terminar” o “Evita impresiones innecesarias”.</t>
  </si>
  <si>
    <t xml:space="preserve">Montaje de circuitos </t>
  </si>
  <si>
    <t>Componentes electrónicos (resistencias, capacitores, transistores), 
Cables y conectores,
Protoboard o placa PCB</t>
  </si>
  <si>
    <t>17. Generación de residuos sólidos no reciclables</t>
  </si>
  <si>
    <t xml:space="preserve">Dentro del desarrollo  de las actividades del laboratorio se generan residuos no reciclables Como transistores, protoboard o placa PCB </t>
  </si>
  <si>
    <t>Reutilizar protoboards, componentes y cables en buen estado, evitando desechar materiales que aún sean funcionales.
Reducir la cantidad de prácticas que requieran el montaje físico de circuitos cuando sea posible realizar demostraciones o ensayos compartidos.</t>
  </si>
  <si>
    <t>Promover el uso de materiales reciclados o de bajo contenido metálico para prácticas básicas donde no se requiera precisión técnica.</t>
  </si>
  <si>
    <t>Establecer un sistema de recolección interna que permita recuperar piezas electrónicas útiles para prácticas posteriores.</t>
  </si>
  <si>
    <t>Colocar señalización visible con instrucciones sobre clasificación y disposición adecuada de residuos electrónicos y no reciclables.</t>
  </si>
  <si>
    <t>Operativo</t>
  </si>
  <si>
    <t>FJ/Laboratorio de Control de Calidad</t>
  </si>
  <si>
    <t>Servicio Academicos (Prácticas de aula)</t>
  </si>
  <si>
    <t>Implementos de laboratorio básicos, reactivos, elementos de protección, equipos e instrumentos de medición y control.</t>
  </si>
  <si>
    <t>Uso de equipos eléctricos y electrónicos tales como balanzas, agitadores, hornos, estufas, espectrofotómetros, microscopios, computadores, pH-metro, refrigeradores, entre otros. También iluminación artificial en las áreas de trabajo.</t>
  </si>
  <si>
    <t>• Sustituir equipos antiguos por versiones con mayor eficiencia energética (certificación Energy Star o similar).</t>
  </si>
  <si>
    <t>• Implementar regletas con interruptor para cortar el suministro eléctrico a varios equipos simultáneamente.
• Mantener los equipos calibrados y en buen estado para evitar sobreconsumo.</t>
  </si>
  <si>
    <t>• Monitorear el consumo energético de los laboratorios para detectar excesos
• Capacitar al personal y estudiantes en buenas prácticas de uso racional de energía.</t>
  </si>
  <si>
    <t>15. Generación de residuos químicos peligrosos</t>
  </si>
  <si>
    <t>Manipulación, preparación y uso de productos químicos durante los ensayos, lo que genera residuos líquidos o sólidos con características peligrosas (tóxicas, corrosivas, inflamables, reactivas o contaminantes). También incluye la disposición de envases contaminados, soluciones sobrantes o muestras tratadas con reactivos.</t>
  </si>
  <si>
    <t>15. Contaminación de suelos y aguas subterráneas; riesgo para la salud de personas y animales.</t>
  </si>
  <si>
    <t>Reversible</t>
  </si>
  <si>
    <t>Decreto 1076 de 2015</t>
  </si>
  <si>
    <t>•minimizar el volumen de sustancias empleadas, y promover el uso de simuladores virtuales o prácticas demostrativas cuando sea posible</t>
  </si>
  <si>
    <t>•Disponer de contenedores certificados y etiquetados para la recolección selectiva de residuos químicos.
•Instalar lavaderos y trampas de retención conectadas a sistemas de tratamiento antes del vertimiento.</t>
  </si>
  <si>
    <t>•Capacitar a estudiantes y docentes en manejo seguro de sustancias químicas y gestión de residuos peligrosos (RESPEL).
•Implementar protocolos escritos de emergencia ante derrames o vertimientos</t>
  </si>
  <si>
    <t>Disposición o eliminación de materiales y elementos de uso común que no pueden ser reciclados debido a su composición o contaminación, tales como guantes, tapabocas, papel contaminado, empaques plásticos no valorizables, papel aluminio, materiales desechables, entre otros.</t>
  </si>
  <si>
    <t>17. Contaminación de suelos y agua en rellenos sanitarios; ocupación de espacio en vertederos.</t>
  </si>
  <si>
    <t>Ley 99 de 1993
Decreto 838 del 2005</t>
  </si>
  <si>
    <t>No Significativo</t>
  </si>
  <si>
    <t>Promover la reducción en la generación de residuos sólidos desde la fuente, fortaleciendo programas de separación en la fuente y reciclaje, para disminuir la necesidad de disposición en rellenos sanitarios.</t>
  </si>
  <si>
    <t>Fomentar el uso de alternativas sostenibles de disposición como plantas de aprovechamiento, compostaje o biodigestores para residuos orgánicos, sustituyendo la disposición final en vertederos.</t>
  </si>
  <si>
    <t>Implementar y mantener sistemas de impermeabilización con geomembranas, drenaje y tratamiento de lixiviados, además de monitoreo de aguas subterráneas y superficiales para prevenir contaminación del suelo y del agua</t>
  </si>
  <si>
    <t>Establecer programas de educación y sensibilización ambiental sobre separación en la fuente y correcta disposición de residuos.
- Diseñar planes de manejo ambiental (PMA) y protocolos de monitoreo periódico de calidad de aguas y suelos.
- Instalar señalización y barreras de acceso para controlar el ingreso de residuos no autorizados.
- Realizar campañas de capacitación al personal del relleno sobre manejo de lixiviados, control de gases y disposición adecuada.</t>
  </si>
  <si>
    <t xml:space="preserve">FJ/ Oficina PGIRS </t>
  </si>
  <si>
    <t>Recolecciòn sobre de datos sobre residuos peligrosos, biologicos, quimicos, auditorias internas, externas referentes a la linea ambiental (conseciones de agua, entrega de insumos e  informes a entes de control)</t>
  </si>
  <si>
    <t>Equipos electricos, papel</t>
  </si>
  <si>
    <t xml:space="preserve">Apertura y desempaque de insumos </t>
  </si>
  <si>
    <t>Uso de equipos de oficina y almacenamiento</t>
  </si>
  <si>
    <t>Manipulación y almacenamiento de productos químicos</t>
  </si>
  <si>
    <t>1. Riesgo de contaminación del suelo y agua en caso de fugas; riesgo de incendio.</t>
  </si>
  <si>
    <t>Ley 2327 de 2023
Decreto 1553 de 2024</t>
  </si>
  <si>
    <t>Sustituir materiales o sustancias peligrosas por otros menos contaminantes o menos inflamables (por ejemplo, uso de aceites biodegradables o productos no tóxicos). Reemplazar equipos viejos por sistemas con válvulas de seguridad y sensores automáticos de fugas.</t>
  </si>
  <si>
    <t>Diseñar sistemas de drenaje impermeables y pozos de monitoreo para detectar contaminación en suelos o aguas subterráneas.</t>
  </si>
  <si>
    <t xml:space="preserve"> Elaborar e implementar planes de emergencia y contingencia frente a fugas e incendios.
- Capacitar al personal en manejo de sustancias peligrosas y respuesta ante emergencias.
- Colocar señalización preventiva de áreas de riesgo y rutas de evacuación.
- Realizar inspecciones y mantenimientos periódicos a los sistemas de almacenamiento y redes hidráulicas.AG24</t>
  </si>
  <si>
    <t xml:space="preserve">Academico </t>
  </si>
  <si>
    <t xml:space="preserve">Lab / laboratorio de
 suelos y pavimentos </t>
  </si>
  <si>
    <t>Analisis de las propiedades fisicas y mecanicas de materiales: ensayo corte directo, desgaste de la duracion de agregados gruesos, etc</t>
  </si>
  <si>
    <t>Maquina de abracion de los  angeles,
 prensa hidraulica, 
svr no confinado</t>
  </si>
  <si>
    <t>11. Generación de polvo y partículas en la construcción.</t>
  </si>
  <si>
    <t>Durante el manejo, trituración,
 secado o tamizado de materiales
 como suelos y agregados se liberan
 partículas sólidas al ambiente.
 Estas pueden afectar la calidad
 del aire interior y representar
 riesgos para la salud de
 los trabajadores</t>
  </si>
  <si>
    <t>3. Consumo de agua potable</t>
  </si>
  <si>
    <t>El laboratorio utiliza agua en
 procesos de lavado de muestras,
 limpieza de equipos y preparación
 de ensayos, lo que genera un
 consumo constante del
 recurso hídrico.</t>
  </si>
  <si>
    <t>3. Agotamiento de recursos hídricos, afectación de la disponibilidad de agua para ecosistemas locales.</t>
  </si>
  <si>
    <t>Emplear sistemas de limpieza por aspersión o con aire comprimido en lugar de lavado con agua.</t>
  </si>
  <si>
    <t>Instalar lavaderos con recirculación de agua y sistemas de sedimentación para reutilizar el agua del enjuague.</t>
  </si>
  <si>
    <t>- Colocar señalización preventiva de áreas de riesgo y rutas de evacuación.</t>
  </si>
  <si>
    <t>18. Generación de ruido en actividades académicas y eventos.</t>
  </si>
  <si>
    <t>El uso de equipos mecánicos,
 martillos, compresores, genera niveles
 de ruido que pueden afectar el
 confort acústico y la concentración
 de quienes desarrollan actividades
 académicas cercanas.</t>
  </si>
  <si>
    <t>18. Contaminación acústica; molestias a la comunidad y posibles problemas de salud.</t>
  </si>
  <si>
    <t xml:space="preserve">Ley 2450 de 2025 </t>
  </si>
  <si>
    <t>Reubicar los equipos que generen altos niveles de ruido en áreas aisladas o con mejor acondicionamiento acústico, de modo que no interfieran con las actividades académicas cercanas.  
Programar los ensayos más ruidosos fuera de los horarios de clase o en momentos de baja ocupación del entorno académico.</t>
  </si>
  <si>
    <t>Sustituir equipos antiguos o en mal estado por maquinaria moderna con menores niveles de emisión sonora (equipos con certificación de baja emisión de ruido).</t>
  </si>
  <si>
    <t xml:space="preserve">Implementar barreras acústicas o paneles aislantes alrededor de los equipos ruidosos.
Instalar recubrimientos insonorizantes en paredes y techos del laboratorio.
</t>
  </si>
  <si>
    <t>- Realizar inspecciones y mantenimientos periódicos a los sistemas de almacenamiento y redes hidráulicas.</t>
  </si>
  <si>
    <t>Los equipos de secado,
 compactación, tamizado
 y cómputo requieren energía 
eléctrica para su funcionamiento</t>
  </si>
  <si>
    <t>•Cambiar equipos de secado o tamizado antiguos por versiones con sistemas de eficiencia energética o control automático de temperatura.</t>
  </si>
  <si>
    <t>•Instalar temporizadores o sistemas de apagado automático en equipos de secado y compactación.
• Asegurar una adecuada ventilación en las áreas para evitar sobrecalentamiento que incremente el consumo.</t>
  </si>
  <si>
    <t>•Establecer horarios específicos de uso de los equipos según las prácticas o ensayos programados.</t>
  </si>
  <si>
    <t>Lab/ suelos agricola</t>
  </si>
  <si>
    <t>Servicio Academicos (Prácticas de aula-Tesis)</t>
  </si>
  <si>
    <t xml:space="preserve">Implementos de laboratorio básicos (Microscopio, pH -metro, estereoscopio, licuadora de suelos, cencrifuga, auto clave)  </t>
  </si>
  <si>
    <t>se utilizan diversos equipos eléctricos como microscopios, pH-metros, centrífugas, licuadoras de suelos, autoclaves y estereoscopios, los cuales requieren energía eléctrica para su funcionamiento</t>
  </si>
  <si>
    <t>Sustituir autoclaves y centrífugas antiguas por modelos de bajo consumo energético o con sistemas automáticos de apagado</t>
  </si>
  <si>
    <t>Asegurar el mantenimiento preventivo de motores y sistemas eléctricos para conservar su eficiencia</t>
  </si>
  <si>
    <t>•Establecer un protocolo de uso que defina tiempos máximos de operación por equipo.
 •Capacitar a los estudiantes y técnicos en prácticas de ahorro energético</t>
  </si>
  <si>
    <t>19. Generación de residuos solidos no peligrosos</t>
  </si>
  <si>
    <t>Durante las prácticas académicas y los análisis de suelo, se generan residuos sólidos no peligrosos como restos de muestras de suelo, papel absorbente, empaques plásticos, guantes desechables, frascos vacíos, y materiales de oficina o didácticos</t>
  </si>
  <si>
    <t>20. Cotaminación del suelo y entorno</t>
  </si>
  <si>
    <t>(-) Negativo</t>
  </si>
  <si>
    <t>Ley 2327 de 2023
Decreto 1076 de 2015</t>
  </si>
  <si>
    <t>Sustituir productos o sustancias contaminantes por alternativas ecológicas o biodegradables.
Reemplazar actividades que generen residuos peligrosos por procesos más limpios o tecnologías sostenibles, reduciendo así la carga contaminante al suelo.</t>
  </si>
  <si>
    <t>Instalar sistemas de recolección y tratamiento de residuos líquidos o sólidos antes de su disposición.     Diseñar zonas de almacenamiento con cubetos de contención y drenajes controlados.
Realizar monitoreos periódicos de calidad del suelo y del entorno.</t>
  </si>
  <si>
    <t>Crear e implementar un Plan de Manejo Ambiental (PMA) que contemple la prevención, manejo y seguimiento de la contaminación del suelo. Capacitar al personal en manejo adecuado de residuos y sustancias peligrosas.
- Colocar señalización visible de zonas de disposición, almacenamiento o restricción ambiental.
- Promover campañas de educación ambiental orientadas al cuidado del suelo y el entorno.
- Registrar y reportar posibles incidentes de contaminación para la toma de medidas correctivas.</t>
  </si>
  <si>
    <t>CD/ Lab Clima y 
Contaminación del Aire</t>
  </si>
  <si>
    <t>Servicios académicos (Clases)</t>
  </si>
  <si>
    <t xml:space="preserve">Estación de monitoreo de calidad del aire,
 detector de gases </t>
  </si>
  <si>
    <t>No</t>
  </si>
  <si>
    <t xml:space="preserve">Dentro del desarrollo de las actividades
 academicas se requiere
 el uso del servicio energetico. </t>
  </si>
  <si>
    <t>Reemplazar bombillos fluorescentes o incandescentes por luminarias LED. Sustituir</t>
  </si>
  <si>
    <t xml:space="preserve">Instalar sensores de movimiento o temporizadores para controlar el encendido y apagado automático de luces. </t>
  </si>
  <si>
    <t>Promover campañas de ahorro energético entre docentes y estudiantes.</t>
  </si>
  <si>
    <t>Dentro del desarrollo  de las actividades academicasse generan residuos reciclables como papel, cartón, botellas plásticas y envases, producto del uso cotidiano  y consumo de alimentos</t>
  </si>
  <si>
    <t xml:space="preserve">
Implementar el uso de documentos digitales (correos, formularios, actas, reportes) para reducir o eliminar la impresión en papel.</t>
  </si>
  <si>
    <t>• Colocar bandejas o contenedores específicos para recolectar papel usado y aprovecharlo por ambas caras antes del reciclaje.
• Instalar puntos ecológicos con caneca exclusiva para papel y cartón</t>
  </si>
  <si>
    <t>• Establecer políticas de “cero impresión innecesaria” y activar mensajes como “¿Realmente necesitas imprimir?”.</t>
  </si>
  <si>
    <t>CD/ Laboratorio de aguas</t>
  </si>
  <si>
    <t xml:space="preserve">Servicio Academicos (Clases) </t>
  </si>
  <si>
    <t>Implementos de laboraorio , reactor ascendente, reactor  uasb.</t>
  </si>
  <si>
    <t>Dentro del desarrollo  de las actividades academicas se generan residuos reciclables como papel</t>
  </si>
  <si>
    <t xml:space="preserve">Dentro del desarrollo  de las actividades academicas    se requiere el uso del servicio energetico. </t>
  </si>
  <si>
    <t>Alta</t>
  </si>
  <si>
    <t xml:space="preserve">Servicio Administrativos </t>
  </si>
  <si>
    <t>Dentro del desarrollo  de las actividades administrativas se generan residuos reciclables como papel</t>
  </si>
  <si>
    <t>CD/ Laboratorio de hidraulica</t>
  </si>
  <si>
    <t>Equipos de practica
 como banco volumetrico, banco gravimetrico</t>
  </si>
  <si>
    <t>Dentro del desarrollo de las 
actividades
en el laboratorio, se reecircula
 el agua para los
 bancos volumetricos y 
gravimetricos</t>
  </si>
  <si>
    <t>Eliminar la descarga directa del agua al drenaje después de cada práctica.</t>
  </si>
  <si>
    <t>Usar agua reciclada o lluvia para los ensayos de flujo.</t>
  </si>
  <si>
    <t>Implementar un sistema cerrado de recirculación del agua con tanques de almacenamiento y bombas de retorno.</t>
  </si>
  <si>
    <t>Promover el mantenimiento periódico del sistema hidráulico para evitar fugas y pérdidas. Señalizar los puntos de uso de agua con letreros de ahorro.</t>
  </si>
  <si>
    <t>19. Generación de ruido en actividades academicas</t>
  </si>
  <si>
    <t>Generacion de ruido al manipular
 los dispositivos en el laboratorio</t>
  </si>
  <si>
    <t>Evitar el uso simultáneo de múltiples equipos de alta potencia que generen ruido elevado, reorganizando las prácticas para reducir el nivel sonoro global.</t>
  </si>
  <si>
    <t>Implementar barreras acústicas o paneles aislantes alrededor de los equipos ruidosos.
Instalar recubrimientos insonorizantes en paredes y techos del laboratorio</t>
  </si>
  <si>
    <t>Establecer un protocolo de tiempo máximo de exposición al ruido, especialmente durante prácticas prolongadas.</t>
  </si>
  <si>
    <t>Campus principal</t>
  </si>
  <si>
    <t>ER/ Laboratorio de electronica</t>
  </si>
  <si>
    <t xml:space="preserve">Servicio academico (Parcticas de potencia, practicas analogas y manejos de capacitores) </t>
  </si>
  <si>
    <t xml:space="preserve">Equipos de practicas como Baterias, fuentes, resistencias,multimetro) </t>
  </si>
  <si>
    <t>el consumo de energía eléctrica proviene principalmente del uso de fuentes de alimentación, osciloscopios, generadores de funciones, multímetros y computadores.</t>
  </si>
  <si>
    <t>•Sustituir osciloscopios analógicos y fuentes de alto consumo por equipos digitales o híbridos con pantallas LED y funciones de ahorro de energía. 
•Utilizar computadores portátiles con batería interna en lugar de equipos de escritorio fijos.</t>
  </si>
  <si>
    <t>•Instalar medidores de consumo para identificar los equipos con mayor demanda energética. 
•Mantener los osciloscopios y generadores calibrados para optimizar su rendimiento.</t>
  </si>
  <si>
    <t>Crear un protocolo de encendido y apagado de los equipos, asignando un responsable por grupo</t>
  </si>
  <si>
    <t>Reemplazar equipos mecánicos o eléctricos antiguos por versiones modernas con certificación de eficiencia acústica.</t>
  </si>
  <si>
    <t>Implementar barreras acústicas o paneles aislantes alrededor de los equipos ruidosos.</t>
  </si>
  <si>
    <t>Promover campañas de sensibilización ambiental sobre la contaminación acústica y su impacto en la salud y el entorno académico.</t>
  </si>
  <si>
    <t xml:space="preserve">23. Uso de materiales aislantes y metalicos </t>
  </si>
  <si>
    <t>este aspecto ambiental se presenta durante el montaje, reparación y ensayo de circuitos eléctricos, donde se emplean materiales aislantes como plásticos, gomas y resinas epóxicas, y materiales metálicos como cobre, aluminio y estaño.</t>
  </si>
  <si>
    <t>Implementar un sistema de recuperación de materiales tras el desmontaje de circuitos, para reincorporarlos a futuras prácticas académicas.</t>
  </si>
  <si>
    <t>Sustituir materiales plásticos y gomas convencionales por aislantes ecológicos o reciclables, como los plásticos biodegradables</t>
  </si>
  <si>
    <t>Instalar contenedores específicos para chatarra metálica y materiales plásticos reciclables.</t>
  </si>
  <si>
    <t>Desarrollar un manual de buenas prácticas ambientales para los laboratorios de electrónica, donde se indiquen estrategias de ahorro, reutilización y reciclaje de materiales.</t>
  </si>
  <si>
    <t>La generación de residuos electrónicos como componentes dañados, cables cortados, placas PCB deterioradas, baterías y pequeños dispositivos en desuso.</t>
  </si>
  <si>
    <t>12. Liberación de metales pesados ​​en el suelo y agua; afectación de la salud humana y ecosistemas.</t>
  </si>
  <si>
    <t>Decreto 4741 de 2005</t>
  </si>
  <si>
    <t>Sustituir equipos obsoletos o con alto contenido de metales pesados por tecnologías más limpias y eficientes, con componentes libres de plomo, mercurio y cadmio. Fomentar la adquisición de equipos modulares o reparables, que prolonguen su vida útil. En prácticas académicas, reemplazar dispositivos físicos desechables por simuladores digitales o software educativo, reduciendo la generación de residuos electrónicos reales.</t>
  </si>
  <si>
    <t>Habilitar áreas de almacenamiento temporal de RAEE con piso impermeabilizado, techado y señalizado, evitando filtraciones o exposición al clima.
 Implementar contenedores diferenciados y rotulados para residuos electrónicos y componentes (tarjetas, cables, baterías, condensadores, etc.).
 Establecer un sistema de recolección interna segura desde los laboratorios hacia el punto de acopio. Garantizar la segregación de residuos peligrosos y su entrega a gestores certificados.</t>
  </si>
  <si>
    <t>Realizar capacitaciones periódicas a estudiantes y docentes sobre el manejo adecuado de residuos electrónicos y los riesgos de los metales pesados. Colocar señales visibles en los laboratorios indicando los puntos de acopio y las categorías de residuos. Implementar campañas de sensibilización ambiental sobre los efectos de los RAEE en la salud y los ecosistemas.</t>
  </si>
  <si>
    <t>Servicio academico (Practicas Analogas)</t>
  </si>
  <si>
    <t>Dentro del desarrollo  de las actividades academicas    se requiere el uso del servicio energetico.</t>
  </si>
  <si>
    <t>Reemplazar baterías convencionales por recargables y fuentes de alimentación por modelos con modo de ahorro energético o apagado automático.</t>
  </si>
  <si>
    <t>•Instalar regletas con interruptor para controlar simultáneamente varios equipos. 
•Implementar sistemas de desconexión automática o temporizadores.</t>
  </si>
  <si>
    <t>Capacitar a los estudiantes sobre el uso responsable de la energía en las prácticas.</t>
  </si>
  <si>
    <t>academico</t>
  </si>
  <si>
    <t>AJ/ Laboratorio de cereales y oleageninosas</t>
  </si>
  <si>
    <t>servicio  acedemico( practicas para obtención de harinas, calidad de aceites y panificación)</t>
  </si>
  <si>
    <t>Equipos de practica como molino de granos, tamiz, estufa de secado</t>
  </si>
  <si>
    <t>13. Generación de residuos orgánicos</t>
  </si>
  <si>
    <t>Durante la molienda, extracción de aceites y preparación de masas se producen restos de cáscaras, semillas, masa sobrante y alimentos no utilizados</t>
  </si>
  <si>
    <t>13. Emisión de gases de efecto invernadero como metano si no se gestionan adecuadamente.</t>
  </si>
  <si>
    <t>Ley 1259 de 2008</t>
  </si>
  <si>
    <t>Implementar la separación en la fuente y aprovechamiento total de los residuos orgánicos mediante compostaje o biodigestión institucional.</t>
  </si>
  <si>
    <t>Implementar contenedores diferenciados herméticos y con sistemas de ventilación o biofiltros en las zonas de acopio temporal de residuos orgánicos.</t>
  </si>
  <si>
    <t>Establecer protocolos de manejo de residuos orgánicos, capacitación del personal y registro de cantidades generadas. Incluir la gestión de residuos en el Plan de Gestión Integral de Residuos Sólidos (PGIRS) institucional.</t>
  </si>
  <si>
    <t>El lavado de granos, equipos de extracción, utensilios y superficies en panificación requiere un uso constante de agua</t>
  </si>
  <si>
    <t>Sustituir el lavado continuo por lavado por lotes en tinas reutilizables.</t>
  </si>
  <si>
    <t>Implementar sistemas de recolección y filtrado del agua usada para limpieza inicial de frutas.</t>
  </si>
  <si>
    <t>Capacitar al personal en técnicas de limpieza eficiente. Colocar carteles sobre el uso racional del agua.</t>
  </si>
  <si>
    <t>Los molinos, hornos, amasadoras, estufas de secado y sistemas de extracción de aceite requieren electricidad para funciona</t>
  </si>
  <si>
    <t>Sustituir hornos y estufas antiguas por equipos con mayor eficiencia energética o con sistemas de control de temperatura automatizados.</t>
  </si>
  <si>
    <t>•Implementar temporizadores o sensores térmicos que regulen el tiempo y temperatura de funcionamiento. 
•Aislar térmicamente los hornos para evitar pérdidas de calor.</t>
  </si>
  <si>
    <t>Establecer horarios de uso para evitar la operación simultánea de varios equipos de alto consumo.</t>
  </si>
  <si>
    <t>Se generan empaques contaminados, guantes plásticos, servilletas con grasa, bolsas con restos de harina o aceite y otros materiales</t>
  </si>
  <si>
    <t xml:space="preserve">AJ/ laboratorio de Frutas y Hortalizas </t>
  </si>
  <si>
    <t>Elaboración de mermeladas, jaleas, néctares, pulpas y concentrados.</t>
  </si>
  <si>
    <t xml:space="preserve">marmita,despulpadora, licuadora industrial, batidora </t>
  </si>
  <si>
    <t>El laboratorio utiliza agua en
 procesos de lavado de muestras,
 limpieza de equipos y preparación
 de ensayos, lo que genera un
 consumo  del
 recurso hídrico.</t>
  </si>
  <si>
    <t xml:space="preserve">los residuos organicos se originan
 apartir de las actividades del laboratorio: preparacion, analisis y procesamiento de muestras alimenticias </t>
  </si>
  <si>
    <t>Dentro del desarrollo  de las actividades del laboratorio 
 se requiere el uso del
 servicio energetico</t>
  </si>
  <si>
    <t>Reemplazar equipos de alto consumo por modelos más eficientes energéticamente o con motores de bajo consumo.</t>
  </si>
  <si>
    <t>Implementar sistemas de control automático que regulen el tiempo de operación de la marmita o la despulpadora según la cantidad procesada.</t>
  </si>
  <si>
    <t>Establecer protocolos de uso responsable de los equipos, programar horarios para evitar su uso simultáneo y colocar señalización recordando apagar los equipos después de cada práctica.</t>
  </si>
  <si>
    <t xml:space="preserve">AJ/ laboratorio de Fermentados </t>
  </si>
  <si>
    <t xml:space="preserve">Elaboración de productos fermentados: Fermentación láctica, Fermentación alcohólica, Fermentación acética, </t>
  </si>
  <si>
    <t>Fermentadores,Refrigeradores,Autoclave,Incubadoras</t>
  </si>
  <si>
    <t>Sustituir equipos antiguos por modelos con certificación de eficiencia energética o con control automático de temperatura y tiempo.</t>
  </si>
  <si>
    <t>•Implementar sistemas de monitoreo y temporizadores para regular los ciclos de operación de fermentadores y autoclaves. 
•Mejorar el aislamiento térmico de refrigeradores e incubadoras para evitar pérdidas de energía.</t>
  </si>
  <si>
    <t>Establecer rutinas de mantenimiento para garantizar el óptimo rendimiento energético de los equipos.</t>
  </si>
  <si>
    <t>Reutilizar el agua empleada para refrigeración en otras etapas del proceso.</t>
  </si>
  <si>
    <t>Instalar sistemas cerrados de enfriamiento con recirculación.</t>
  </si>
  <si>
    <t>Promover protocolos de limpieza con agua medida y supervisada. Señalizar grifos con letreros de uso controlado.</t>
  </si>
  <si>
    <t xml:space="preserve">AJ/ Laboratorio de carnes y
 derivados </t>
  </si>
  <si>
    <t>Servicio de análisis, control de calidad, procesamiento 
y desarrollo de productos cárnicos.</t>
  </si>
  <si>
    <t>Moledora o picadora de carne, mezcladora 
o amasadora, Embutidora Cámara de cocción o ahumador</t>
  </si>
  <si>
    <t>Se produce por la manipulación, procesamiento y análisis de carne y sus derivados, generando restos de carne, grasa, huesos, vísceras y otros materiales biodegradables.</t>
  </si>
  <si>
    <t>2. Riesgo de contaminación del suelo y agua en caso de fugas; afectación a la salud de personas cercanas.</t>
  </si>
  <si>
    <t>Ley 9 de 1979</t>
  </si>
  <si>
    <t>Sustituir sustancias peligrosas o tóxicas por otras menos contaminantes o biodegradables. Reemplazar contenedores o tanques deteriorados por equipos de doble pared o con sistemas de detección de fugas. Implementar procesos cerrados o automatizados que reduzcan la manipulación directa.</t>
  </si>
  <si>
    <t>Instalar bandejas de contención y cubetos impermeabilizados bajo tanques o recipientes. Implementar sistemas de monitoreo y alarmas de fugas.
- Diseñar drenajes cerrados y válvulas de seguridad.</t>
  </si>
  <si>
    <t>Capacitaciones periódicas en manejo de sustancias y atención de derrames. Protocolos escritos de contingencia y mantenimiento.
- Señalización visible de zonas de riesgo y almacenamiento de sustancias.
- Campañas de sensibilización ambiental sobre los riesgos del vertimiento de sustancias al suelo y al agua</t>
  </si>
  <si>
    <t>Proviene del uso de materiales como guantes, batas desechables, empaques plásticos, papel contaminado y otros elementos que no pueden ser reutilizados ni reciclados.</t>
  </si>
  <si>
    <t>Se origina por el funcionamiento de equipos y maquinarias como picadoras, sierras, mezcladoras y embutidoras utilizadas en el procesamiento de carnes.</t>
  </si>
  <si>
    <t>Programar el funcionamiento de equipos ruidosos (picadoras, sierras, mezcladoras) en horarios donde no afecten la actividad académica o administrativa cercana.
  Reubicar maquinaria de mayor potencia en cuartos técnicos o áreas aisladas para reducir la transmisión del ruido hacia espacios ocupados.</t>
  </si>
  <si>
    <t>Se utiliza en actividades de limpieza, formulación de productos, cocción y análisis dentro del laboratorio.</t>
  </si>
  <si>
    <t>Proviene del uso de equipos como refrigeradores, picadoras, mezcladoras, estufas de secado y sistemas de iluminación.</t>
  </si>
  <si>
    <t>Desconectar los equipos cuando no estén en uso y evitar mantenerlos encendidos sin necesidad operativa</t>
  </si>
  <si>
    <t>Reemplazar los equipos de alto consumo por versiones con tecnología eficiente (motores de bajo consumo, iluminación LED, refrigeración tipo inverter).</t>
  </si>
  <si>
    <t>Instalar temporizadores o sensores de movimiento en los sistemas de iluminación.
optimizar la ventilación y aislamiento térmico de las estufas para reducir pérdidas de energía.</t>
  </si>
  <si>
    <t>Establecer protocolos de uso racional de la energía, capacitar al personal en el manejo eficiente de los equipos y colocar señalización visible que recuerde el apagado y desconexión de los equipos.</t>
  </si>
  <si>
    <t xml:space="preserve">24. Generacion de vapores de productos 
quimicos usados para desinfección </t>
  </si>
  <si>
    <t>Se origina durante la aplicación de desinfectantes y detergentes en las labores de limpieza del laboratorio.</t>
  </si>
  <si>
    <t>7. Afectación de la calidad del aire; contribución al cambio climático.</t>
  </si>
  <si>
    <t xml:space="preserve">AJ/ Laboratorio de microbiologia </t>
  </si>
  <si>
    <t>servicio academico ( practicas de Normas de bioseguridad 
y asepsia, Uso del microscopio óptico, Preparación y esterilización de material y medios de cultivo (autoclave, estufa).</t>
  </si>
  <si>
    <t>Microscopio óptico, Autoclave, 
Refrigerador, Placas Petri, Tubo de ensayo y tubos Falcon, Pipetas graduadas</t>
  </si>
  <si>
    <t>Se utiliza en la preparación de medios de cultivo, limpieza y esterilización de materiales, así como en el lavado de manos y superficies.</t>
  </si>
  <si>
    <t>Se genera por el uso continuo de equipos como autoclaves, incubadoras, refrigeradores, campanas de flujo laminar y microscopios.</t>
  </si>
  <si>
    <t>Reemplazar autoclaves, incubadoras y refrigeradores antiguos por equipos con sistemas de control automático y eficiencia energética certificada.</t>
  </si>
  <si>
    <t>•Implementar temporizadores, sensores de temperatura y sistemas automáticos de apagado en campanas de flujo y microscopios
•mejorar el aislamiento térmico en incubadoras y refrigeradores.</t>
  </si>
  <si>
    <t>Programar el uso escalonado de equipos para evitar sobrecarga eléctrica</t>
  </si>
  <si>
    <t>25. Generacion de residuos biologicos 
o infecciosos</t>
  </si>
  <si>
    <t>Se produce por el manejo de cultivos microbianos, placas Petri, tubos de ensayo, guantes y materiales contaminados.</t>
  </si>
  <si>
    <t xml:space="preserve">26. Generacion de residuos quimicos </t>
  </si>
  <si>
    <t>Proviene del uso de colorantes, reactivos, alcoholes, desinfectantes y otros compuestos empleados en las prácticas microbiológicas.</t>
  </si>
  <si>
    <t>22. Generación de ruido en actividades académicas y eventos.</t>
  </si>
  <si>
    <t>Se origina por el funcionamiento de equipos como autoclaves, extractores de aire, incubadoras y sistemas de ventilación.</t>
  </si>
  <si>
    <t>Reubicar los equipos que generen altos niveles de ruido en áreas aisladas o con mejor acondicionamiento acústico, de modo que no interfieran con las actividades académicas cercanas</t>
  </si>
  <si>
    <t>Establecer un protocolo de tiempo máximo de exposición al ruido, especialmente durante prácticas prolongadas.
Promover campañas de sensibilización ambiental sobre la contaminación acústica y su impacto en la salud y el entorno académico.</t>
  </si>
  <si>
    <t>Se origina por el uso de materiales desechables como guantes, tapabocas, puntas de pipeta, tubos plásticos y envoltorios de reactivos.</t>
  </si>
  <si>
    <t xml:space="preserve">AJ/ Laboratorio de fisicoquimica  </t>
  </si>
  <si>
    <t>se realizan actividades relacionadas con el estudio de las propiedades físicas y químicas de la materia, así como los procesos energéticos y de equilibrio que ocurren durante las reacciones químicas.</t>
  </si>
  <si>
    <t>Balanza analítica, Termómetro / Termopar, pH-metro, Densímetro o picnómetro, Cronómetro.</t>
  </si>
  <si>
    <t>Generan residuos reciclables como 
papel, cartón, frascos de vidrio, 
envases plásticos limpios o metales.</t>
  </si>
  <si>
    <t xml:space="preserve">22. Reducción de la cantidad de desechos enviados al relleno sanitario </t>
  </si>
  <si>
    <t>media</t>
  </si>
  <si>
    <t>Ley 142 de 1994</t>
  </si>
  <si>
    <t>Sustituir materiales de un solo uso por biodegradables o reutilizables. Fomentar el uso de envases retornables y productos reciclados. Reemplazar el envío de residuos mixtos por programas de separación en la fuente y recolección selectiva.
Reemplazar el envío de residuos mixtos por programas de separación en la fuente y recolección selectiva.</t>
  </si>
  <si>
    <t>Establecer puntos ecológicos bien señalizados para la separación adecuada de residuos. Implementar sistemas de compactación y almacenamiento temporal que faciliten el transporte a plantas de aprovechamiento.
Diseñar infraestructura adecuada para compostaje de residuos orgánicos y acopio de reciclables.</t>
  </si>
  <si>
    <t xml:space="preserve">Realizar campañas de educación ambiental dirigidas a estudiantes, trabajadores y comunidad para promover la separación en la fuente. Colocar señalización visible y educativa sobre la correcta disposición de los residuos. Implementar políticas institucionales de gestión integral de residuos sólidos (PGIRS) con seguimiento periódico. </t>
  </si>
  <si>
    <t>se utiliza energía eléctrica para el
 funcionamiento de equipos como 
agitadores magnéticos, balanzas 
analíticas, baños termostatados, 
espectrofotómetros y conductímetros.</t>
  </si>
  <si>
    <t>Colocar avisos de apagado junto a cada equipo y establecer rutinas diarias de verificación de desconexión.</t>
  </si>
  <si>
    <t>se utiliza agua potable principalmente
 para la preparación de soluciones,
 limpieza de material de vidrio y
 enfriamiento de ciertos equipos.</t>
  </si>
  <si>
    <t>puede generarse ruido por el 
funcionamiento de equipos como
 agitadores mecánicos, bombas,
 extractores de aire o compresores.</t>
  </si>
  <si>
    <t>24. Generacion de vapores o gases.</t>
  </si>
  <si>
    <t>se pueden generar vapores o gases
 durante reacciones químicas, 
calentamiento de sustancias o uso de 
disolventes volátiles y ácidos.</t>
  </si>
  <si>
    <t>se generan residuos químicos peligrosos 
provenientes de reactivos usados,
 soluciones ácidas o básicas, disolventes
 orgánicos y restos de sustancias tóxicas o corrosivas.</t>
  </si>
  <si>
    <t xml:space="preserve">AJ/ Planta pasteurizadora  </t>
  </si>
  <si>
    <t>Es el proceso térmico mediante el cual se calientan alimentos líquidos (como leche, jugos o crema) a una temperatura controlada durante un tiempo determinado, con el objetivo de eliminar microorganismos patógenos y prolongar su vida útil, sin alterar significativamente sus propiedades nutritivas o su sabor.</t>
  </si>
  <si>
    <t>Tanques de recepción y almacenamiento, Filtros y clarificadores, Homogeneizador, Tanque de enfriamiento o refrigeración.</t>
  </si>
  <si>
    <t>se utiliza agua potable en diversas 
etapas del proceso, como la limpieza 
de equipos y tuberías, la preparación 
de productos, el enfriamiento y los
 sistemas de vapor.</t>
  </si>
  <si>
    <t>Sustituir limpieza manual con chorro de agua por sistemas de lavado ultrasónico o limpieza en seco cuando aplique.</t>
  </si>
  <si>
    <t>• Instalar aireadores o reductores de caudal en grifos para disminuir el consumo de agua.
• Colocar recipientes para el prelavado del material de vidrio y así evitar el uso directo de agua corriente.</t>
  </si>
  <si>
    <t>la energía eléctrica se utiliza para
 operar equipos como bombas, 
compresores, agitadores, sistemas
 de refrigeración, pasteurizadores y
 envasadoras.</t>
  </si>
  <si>
    <t>Reemplazar compresores, pasteurizadores y envasadoras por modelos de alta eficiencia energética o con control automático de operación.</t>
  </si>
  <si>
    <t>Instalar variadores de velocidad en bombas y agitadores para ajustar el consumo según la demanda</t>
  </si>
  <si>
    <t>•Implementar rutinas de mantenimiento preventivo para mejorar la eficiencia de los equipos
•señalizar los puntos de apagado y capacitar al personal en uso racional de la energía.</t>
  </si>
  <si>
    <t>se generan residuos orgánicos como
 restos de leche, jugos, crema o
 productos que no cumplen con los
 estándares de calidad.</t>
  </si>
  <si>
    <t xml:space="preserve">Temoral </t>
  </si>
  <si>
    <t>recuperable</t>
  </si>
  <si>
    <t>si</t>
  </si>
  <si>
    <t>Ley 9 de 1979, Articulo 201</t>
  </si>
  <si>
    <t>Sustituir materiales o prácticas que atraigan plagas (por ejemplo, reemplazar contenedores abiertos por recipientes herméticos, eliminar fuentes de alimento o residuos orgánicos expuestos).</t>
  </si>
  <si>
    <t>Implementar barreras físicas como mallas, sellado de grietas, trampas seguras y sistemas de ventilación adecuados; mantener áreas limpias y secas para evitar la reproducción de insectos o roedores.</t>
  </si>
  <si>
    <t>Realizar campañas de sensibilización sobre la importancia del orden y la limpieza; establecer rutinas de inspección y recolección de residuos; colocar señalizaciones sobre buenas prácticas de almacenamiento y control de plagas.</t>
  </si>
  <si>
    <t>25. Generacion de residuos solidos reciclables.</t>
  </si>
  <si>
    <t>se generan residuos reciclables 
como envases plásticos, frascos de
 vidrio, cartones, papel y materiales 
de embalaje provenientes de
 insumos o del proceso de
 producción.</t>
  </si>
  <si>
    <t>se generan residuos químicos
 peligrosos principalmente durante 
las labores de limpieza y
 mantenimiento, como restos de
 detergentes, desinfectantes,
 lubricantes y soluciones utilizadas 
en los sistemas CIP (Cleaning In 
Place).</t>
  </si>
  <si>
    <t>se generan vapores principalmente
 por el uso de calderas y equipos de
 calentamiento durante el proceso de
 pasteurización, así como gases 
provenientes de la combustión de
 combustibles utilizados para 
producir vapor.</t>
  </si>
  <si>
    <t xml:space="preserve">FP/ Departamento de pedagogía, educación especial y ciencias sociales  </t>
  </si>
  <si>
    <t xml:space="preserve">Actividades Administrativas: reuniones del departamento, procesos de los programas academicos, soluciones a los estudiantes </t>
  </si>
  <si>
    <t>Equipos electronicos y papel</t>
  </si>
  <si>
    <t>SB/ Lab maquinas y herramientas</t>
  </si>
  <si>
    <t xml:space="preserve">practicas de  torneado, dobladera de laminas, desbaste y acabado de materiales, tronzado o corte de piezas  </t>
  </si>
  <si>
    <t>Fresadora, torno, esmeriles</t>
  </si>
  <si>
    <t xml:space="preserve">se origina por el uso de los equipos  atraves de la friccion vibracion y su funcionamiento mecanico constante </t>
  </si>
  <si>
    <t>Ubicar los equipos de mayor potencia o vibración (torno, esmeril) en zonas separadas del área principal de enseñanza o en espacios con aislamiento acústico.
Evitar el uso innecesario de maquinaria cuando las prácticas puedan realizarse mediante simuladores o demostraciones previas en video.</t>
  </si>
  <si>
    <t>Utilizar lubricantes o refrigerantes que reduzcan la fricción durante el mecanizado, disminuyendo la generación de ruido.</t>
  </si>
  <si>
    <t xml:space="preserve">Instalar barreras o paneles acústicos entre las estaciones de trabajo para atenuar la propagación del sonido.
</t>
  </si>
  <si>
    <t>Dentro del desarrollo  de las actividades academicas del lab  se requiere el uso del servicio energetico para el funcionamiento de los equipos</t>
  </si>
  <si>
    <t>Reemplazar equipos antiguos por modelos con motores de bajo consumo o con sistemas de arranque y parada automática.</t>
  </si>
  <si>
    <t>Instalar variadores de velocidad y dispositivos de control para optimizar el consumo eléctrico durante la operación</t>
  </si>
  <si>
    <t xml:space="preserve"> señalizar áreas de trabajo con recordatorios de apagado y horarios de uso permitidos.</t>
  </si>
  <si>
    <t>Dentro del desarrollo  de las actividades en el laboratorio se generan residuos reciclables como acero, aluminio, laton.</t>
  </si>
  <si>
    <t xml:space="preserve">16.Correcta gestion de residuos reciclabes que permite su aprovechamiento </t>
  </si>
  <si>
    <t>(+) Positivo</t>
  </si>
  <si>
    <t>Ley 2232 de 2022</t>
  </si>
  <si>
    <t>Sustituir los materiales no reciclables o de difícil aprovechamiento (plásticos de un solo uso, papel encerado, etc.) por materiales reutilizables, biodegradables o con alto valor de reciclaje. Promover el uso de envases retornables y empaques sostenibles.</t>
  </si>
  <si>
    <t>Instalar puntos ecológicos bien diferenciados y señalizados. Diseñar zonas específicas para el almacenamiento temporal de residuos reciclables, impermeabilizadas y cubiertas.
- Implementar sistemas de compactación o prensado que faciliten el transporte y manejo.
- Establecer rutas selectivas de recolección con vehículos adecuados.</t>
  </si>
  <si>
    <t>Capacitar y sensibilizar al personal y a la comunidad sobre separación en la fuente y economía circular. Campañas de educación ambiental que fomenten el reciclaje y la reducción de residuos.
- Monitorear los volúmenes de residuos aprovechados y establecer indicadores de mejora.
- Señalización visible de contenedores y zonas de reciclaje, indicando el tipo de residuo permitido.</t>
  </si>
  <si>
    <t>SB/ Lab de soldadura y troquelado</t>
  </si>
  <si>
    <t>soldadura y corte con propano</t>
  </si>
  <si>
    <t>equipos de soldadura, equipo de oxicorte</t>
  </si>
  <si>
    <t>Reemplazar soldadoras convencionales por equipos inverter de bajo consumo y sistemas de oxicorte más eficientes.</t>
  </si>
  <si>
    <t>Se origina por el funcionamiento de los equipos del laboratorio</t>
  </si>
  <si>
    <t>Evitar la operación simultánea de varios equipos de oxicorte o soldadura que generen ruido elevado.
Realizar las prácticas de soldadura o corte únicamente cuando sean necesarias para el proceso académico, evitando pruebas innecesarias.</t>
  </si>
  <si>
    <t xml:space="preserve">SB/ Lab de materiales y plasticos </t>
  </si>
  <si>
    <t>tension, flexion y torsion de materiales</t>
  </si>
  <si>
    <t xml:space="preserve">maquina universal, recuperadora de materiales </t>
  </si>
  <si>
    <t>Dentro del desarrollo  de las actividades en el laboratorio se generan residuos reciclables como plastico, madera  y metal</t>
  </si>
  <si>
    <t>Instalar temporizadores y verificar calibración para evitar ciclos de operación innecesarios.</t>
  </si>
  <si>
    <t>Colocar avisos de apagado junto a los tableros y capacitar en uso eficiente de las máquinas.</t>
  </si>
  <si>
    <t>SB/Lab de plasticos y mecanizado</t>
  </si>
  <si>
    <t xml:space="preserve">Diseño y modelado 3D, operación de la inyectora de plastico, mecanizado de precision </t>
  </si>
  <si>
    <t>Impresora 3D, maquina CNC, inyectora de plastico, fresadora vertical</t>
  </si>
  <si>
    <t>Implementar controladores de energía y temporizadores en la impresora 3D y la CNC</t>
  </si>
  <si>
    <t>Colocar señalización visible con recordatorios de apagado, programar rutinas de mantenimiento eléctrico y capacitar a los operarios en uso eficiente de la energía.</t>
  </si>
  <si>
    <t>Se origina por el funcionamiento de equipos como la fresadora y la inyectora de plastico.</t>
  </si>
  <si>
    <t>Implementar pantallas o paneles acústicos móviles alrededor del área de trabajo para contener el ruido.</t>
  </si>
  <si>
    <t xml:space="preserve">SB/labs de microbiologia </t>
  </si>
  <si>
    <t>Preparación y esterilización de medios de cultivo, Aislamiento y cultivo de microorganismos, Observación y diferenciación microscópica</t>
  </si>
  <si>
    <t>Autoclave, Incubadoras, Microscopios, Quemador Bunsen o mecheros</t>
  </si>
  <si>
    <t>Cambiar autoclaves e incubadoras por equipos con sistemas automáticos de apagado y eficiencia energética; reemplazar mecheros tradicionales por quemadores con control de flujo de gas.</t>
  </si>
  <si>
    <t>Instalar temporizadores y reguladores de temperatura en autoclaves e incubadoras; verificar fugas en líneas de gas y mantener buena ventilación en las zonas de combustión.</t>
  </si>
  <si>
    <t>•Señalizar zonas de uso de mecheros y equipos eléctricos
•capacitar a los usuarios en ahorro energético y seguridad con gas
• llevar registro de encendido y apagado de los equipos.</t>
  </si>
  <si>
    <t>8. Generación de residuos biológicos peligrosos</t>
  </si>
  <si>
    <t>Proviene del uso de materiales como guantes, batas desechables, empaques plásticos, papel contaminado y otros elementos</t>
  </si>
  <si>
    <t>8. Riesgo de transmisión de enfermedades; afectación a la salud y posible contaminación del medio ambiente.</t>
  </si>
  <si>
    <t>Sustituir prácticas inadecuadas de manejo de residuos y desechos por sistemas cerrados, herméticos o automatizados, implementar contenedores con tapa, estaciones de lavado y desinfección periódica; además, reemplazar productos contaminantes por biodegradables o inocuos.</t>
  </si>
  <si>
    <t>Diseñar y mantener sistemas de ventilación y drenaje sanitario adecuados.
- Implementar sistemas de tratamiento de aguas residuales o filtros.
- Usar barreras físicas y señalización sanitaria.
- Asegurar el almacenamiento temporal de residuos en áreas impermeabilizadas y techadas.</t>
  </si>
  <si>
    <t>Capacitaciones periódicas al personal sobre bioseguridad, higiene y manejo de residuos. Campañas de sensibilización ambiental y sanitaria.
- Protocolos de limpieza y desinfección documentados.
- Señalización clara de zonas de riesgo biológico o sanitario.
- Monitoreos regulares de calidad ambiental y cumplimiento normativo.</t>
  </si>
  <si>
    <t>9. Generación de efluentes de limpieza y mantenimiento.</t>
  </si>
  <si>
    <t>se produce debido al uso de agua y productos químicos (detergentes, desinfectantes, alcoholes u otros agentes sanitizantes) durante las actividades de lavado de materiales reutilizables, desinfección de superficies de trabajo y limpieza general del laboratorio</t>
  </si>
  <si>
    <t>9. Contaminación de aguas superficiales y subterráneas; riesgo para la fauna acuática.</t>
  </si>
  <si>
    <t>SI</t>
  </si>
  <si>
    <t>Resolución 631 de 2015</t>
  </si>
  <si>
    <t>Sustituir productos o sustancias químicas contaminantes por alternativas biodegradables o menos tóxicas; reemplazar equipos o procesos que generen vertimientos por sistemas cerrados o recirculación de agua. Implementar tecnologías de tratamiento previo antes del vertimiento.</t>
  </si>
  <si>
    <t>Instalar trampas de grasas, filtros, o sistemas de tratamiento físico-químico y biológico para los residuos líquidos; impermeabilizar superficies o tanques para evitar filtraciones al subsuelo; mantener los sistemas de drenaje en buen estado; realizar mantenimiento preventivo a los equipos que manipulan líquidos.</t>
  </si>
  <si>
    <t>Capacitar al personal en el manejo adecuado de residuos líquidos; establecer protocolos de emergencia ante derrames; señalizar las áreas de almacenamiento de químicos; promover campañas de concientización sobre la protección del recurso hídrico y la fauna acuática; divulgar los efectos del vertimiento inadecuado en el ambiente.</t>
  </si>
  <si>
    <t xml:space="preserve">SB/labs de circuitos electricos </t>
  </si>
  <si>
    <t>Medición de corriente y resistencia, Variación de voltaje/corriente para análisis del comportamiento eléctrico, Visualización de señales eléctricas en el tiempo, Medición de consumo y potencia en circuitos</t>
  </si>
  <si>
    <t>equipos de medicion de electricidad, osciloscopio, generadores, fuentes de poder, multimetros</t>
  </si>
  <si>
    <t>Cambiar equipos antiguos por versiones digitales o portátiles con menor consumo energético y funciones de apagado automático.</t>
  </si>
  <si>
    <t>•Instalar reguladores de voltaje y sistemas de desconexión automática en bancos de prueba
•verificar que las fuentes de poder operen solo con la carga necesaria</t>
  </si>
  <si>
    <t>•Colocar señalización en los puestos de práctica recordando el apagado
•capacitar a los estudiantes en uso racional de energía y supervisar la desconexión al cierre de jornada</t>
  </si>
  <si>
    <t>se origina por el uso de componentes y equipos eléctricos que, con el tiempo o por fallas, quedan fuera de servicio, como cables, resistencias, tarjetas, baterías, protoboards y dispositivos de medición. Estos materiales contienen metales pesados y partes no biodegradables</t>
  </si>
  <si>
    <t xml:space="preserve">SB/ labs de telecomunicaciones </t>
  </si>
  <si>
    <t xml:space="preserve">Prácticas de transmisión y recepción de señales, </t>
  </si>
  <si>
    <t>Analizadores de espectro, osciloscopios, generadores RF</t>
  </si>
  <si>
    <t>- Monitoreos regulares de calidad ambiental y cumplimiento normativo.</t>
  </si>
  <si>
    <t>Cambiar los equipos por versiones con pantalla LED y modo de ahorro energético.</t>
  </si>
  <si>
    <t>Instalar temporizadores y reguladores de voltaje en los bancos de prueba para limitar el tiempo de encendido de los equipos.</t>
  </si>
  <si>
    <t>Colocar avisos de apagado sobre los equipos y capacitar a los usuarios en el uso eficiente de analizadores, osciloscopios y generadores RF.</t>
  </si>
  <si>
    <t xml:space="preserve">SB/ lab de bactereologia </t>
  </si>
  <si>
    <t>Aislamiento e identificación bacteriana, Tinción y microscopia, Antibiogramas y resistencia antimicrobiana</t>
  </si>
  <si>
    <t>Autoclaves, Incubadoras, Microscopios, Neveras y congeladores para cepas</t>
  </si>
  <si>
    <t>Cambiar autoclaves e incubadoras antiguas por equipos con sistemas de eficiencia energética y control automático; usar congeladores con tecnología inverte</t>
  </si>
  <si>
    <t>•Instalar temporizadores y sensores de temperatura en autoclaves e incubadoras
•revisar sellos y aislamiento en neveras y congeladores para reducir consumo.</t>
  </si>
  <si>
    <t>•capacitar en uso racional de energía y programar mantenimientos periódicos de los sistemas de refrigeración.</t>
  </si>
  <si>
    <t>se origina debido al uso de reactivos como colorantes, fijadores, solventes, desinfectantes y otros productos utilizados en tinciones, pruebas bioquímicas</t>
  </si>
  <si>
    <t xml:space="preserve">SB/ Lab  electro hidraulica y electro neumatica </t>
  </si>
  <si>
    <t xml:space="preserve">Montaje de sistemas como válvulas, cilindros, relés, etc, Medicion de variables como presión, caudal y fuerza, </t>
  </si>
  <si>
    <t>Compresor de Aire, PLC, Relés, Electroválvulas, computador</t>
  </si>
  <si>
    <t>•Reemplazar compresores antiguos por modelos con variador de velocidad y mejor eficiencia
•sustituir relés y electroválvulas por componentes de bajo consumo energético.</t>
  </si>
  <si>
    <t>•Instalar sensores de presión y temporizadores en el compresor
•optimizar la programación del PLC para reducir tiempos de encendido innecesarios.</t>
  </si>
  <si>
    <t>•colocar señalizaciones sobre uso eficiente de equipos eléctricos
• realizar mantenimientos preventivos regulares.</t>
  </si>
  <si>
    <t>originado especialmente por  los compresores y los escapes de aire de las válvulas.</t>
  </si>
  <si>
    <t>Evitar el uso simultáneo de múltiples equipos de alta potencia que generen ruido elevado, reorganizando las prácticas para reducir el nivel sonoro globa</t>
  </si>
  <si>
    <t>SB/ lab de correlacion clinica</t>
  </si>
  <si>
    <t>Análisis de Muestras Biológicas como muestras de sangre, orina y otros fluidos corporales, Prácticas de Hematología (conteo y análisis de células sanguíneas</t>
  </si>
  <si>
    <t xml:space="preserve">Microscopios, Centrífuga para Microhematocrito, Espectrofotómetro, </t>
  </si>
  <si>
    <t>Usar microscopios y espectrofotómetros con sistemas LED o bajo consumo; reemplazar centrífugas antiguas por modelos más eficientes</t>
  </si>
  <si>
    <t>Implementar estabilizadores o reguladores de voltaje para optimizar el consumo y proteger los equipos de picos eléctricos.</t>
  </si>
  <si>
    <t>•Establecer rutinas de uso eficiente y señalización de ahorro energético
•capacitar al personal en el encendido y apagado correcto de los equipos.</t>
  </si>
  <si>
    <t xml:space="preserve">SB/Laboratorio de micologia </t>
  </si>
  <si>
    <t>actividades relacionadas con el estudio de
 los hongos, tanto microscópicos (como 
mohos y levaduras) como macroscópicos
 (como setas).</t>
  </si>
  <si>
    <t>Autoclave, Estufa de 
incubación, Microscopio
 óptico, Microscopio
 estereoscópico (lupa 
binocular), Refrigerador o
 nevera</t>
  </si>
  <si>
    <t xml:space="preserve">24. Generacion de residuos biologicos. </t>
  </si>
  <si>
    <t>se produce principalmente durante el 
manejo de muestras y cultivos de hongos.</t>
  </si>
  <si>
    <t>ocurre durante el uso de reactivos,
 colorantes, solventes y 
desinfectantes empleados en los 
procesos de tinción, limpieza y
 preparación de muestras o medios 
de cultivo.</t>
  </si>
  <si>
    <t xml:space="preserve">SB/Laboratorio de inmunoquimica  </t>
  </si>
  <si>
    <t>se realizan actividades relacionadas con el estudio de las reacciones entre antígenos y anticuerpos, con el fin de detectar, cuantificar o identificar sustancias biológicas.</t>
  </si>
  <si>
    <t>Centrífuga, Micropipetas automáticas, Incubadora, Refrigerador y congelador, pH-metro.</t>
  </si>
  <si>
    <t>se presenta un consumo constante de 
energía eléctrica debido al 
funcionamiento de equipos como
 incubadoras, centrífugas, 
refrigeradores, espectrofotómetros y 
cabinas de bioseguridad.</t>
  </si>
  <si>
    <t>Desconectar los equipos cuando no estén en uso, especialmente la centrífuga y el pH-metro, para evitar consumo en espera.</t>
  </si>
  <si>
    <t>Reemplazar incubadoras, refrigeradores y congeladores antiguos por modelos con tecnología de bajo consumo energético.</t>
  </si>
  <si>
    <t>Implementar sistemas de monitoreo de temperatura y consumo eléctrico para optimizar el uso continuo de los equipos.</t>
  </si>
  <si>
    <t>•Establecer horarios de operación y mantenimiento preventivo
•colocar señalización visible sobre el uso responsable de energía.</t>
  </si>
  <si>
    <t>se da principalmente en la limpieza de 
material de laboratorio, la preparación
 de reactivos y la desinfección de
 superficies.</t>
  </si>
  <si>
    <t>se produce durante el manejo de
 muestras humanas (como sangre, suero 
o plasma) y materiales contaminados
 con agentes biológicos.</t>
  </si>
  <si>
    <t>se origina por el uso de reactivos,
 solventes y colorantes empleados en
 las pruebas y procesos analíticos.</t>
  </si>
  <si>
    <t>proviene principalmente del uso
 cotidiano de materiales no peligrosos
 como envases plásticos de reactivos, 
frascos de vidrio, cajas de cartón, papel 
de oficina y empaques de insumos de 
laboratorio.</t>
  </si>
  <si>
    <t>SB/Laboratorio de robotica</t>
  </si>
  <si>
    <t>se desarrollan actividades enfocadas en el diseño, construcción, programación y control de robots con distintos fines: educativos, industriales, médicos o de investigación.</t>
  </si>
  <si>
    <t>Kits de robótica (Arduino, LEGO Mindstorms, VEX, Raspberry Pi, etc.), Impresora 3D, Sensores (ultrasonido, infrarrojo, giroscopio, cámara, temperatura, etc.)</t>
  </si>
  <si>
    <t>Uso constante de computadoras,
 impresoras 3D, fuentes de poder, 
soldadores, sensores y motores.</t>
  </si>
  <si>
    <t>Empaques de materiales electrónicos,
 plásticos, papel, cartón y piezas
 impresas en 3D defectuosas.</t>
  </si>
  <si>
    <t xml:space="preserve">25. Generacion de residuos electronicos peligrosos </t>
  </si>
  <si>
    <t>Componentes electrónicos dañados
 (placas, sensores, baterías, cables, chips).</t>
  </si>
  <si>
    <t>Pequeñas cantidades de flujos de soldadura, adhesivos, lubricantes o limpiadores utilizados en el mantenimiento.</t>
  </si>
  <si>
    <t>Vapores o humos producidos por soldadura o impresión 3D.</t>
  </si>
  <si>
    <t>SB/Laboratorio de hematología</t>
  </si>
  <si>
    <t>se realizan actividades relacionadas con el estudio de la sangre, sus componentes y las enfermedades que la afectan.</t>
  </si>
  <si>
    <t>Analizador hematológico automatizado, Centrífuga, Microscopio óptico, Mezclador de tubos (rotador o vortex), Refrigerador o nevera de laboratorio.</t>
  </si>
  <si>
    <t>Restos de sangre, muestras humanas, guantes y material contaminado.</t>
  </si>
  <si>
    <t>Reactivos, colorantes (Wright, Giemsa), soluciones fijadoras, detergentes y alcoholes.</t>
  </si>
  <si>
    <t>Funcionamiento de equipos automatizados, refrigeradores, microscopios y cabinas.</t>
  </si>
  <si>
    <t>Uso en limpieza de material, lavado de manos y equipos.</t>
  </si>
  <si>
    <t>Envases de plástico, cajas de cartón, empaques no contaminados.</t>
  </si>
  <si>
    <t xml:space="preserve">SB/ Laboratorio de parasitologia </t>
  </si>
  <si>
    <t>Identificación de parásitos, Procesamiento de muestras biológicas, Cultivo y mantenimiento de parásitos</t>
  </si>
  <si>
    <t>Microscopios, incubadoras, Refrigeradores, Autoclave</t>
  </si>
  <si>
    <t>administrativo</t>
  </si>
  <si>
    <t>ASPU</t>
  </si>
  <si>
    <t xml:space="preserve">reuniones </t>
  </si>
  <si>
    <t>papel, Equipos electricos</t>
  </si>
  <si>
    <t xml:space="preserve">matricula financiera </t>
  </si>
  <si>
    <t xml:space="preserve">Actividades Administrativas:  procesos de los programas academicos, soluciones a los estudiantes </t>
  </si>
  <si>
    <t>Campus central</t>
  </si>
  <si>
    <t xml:space="preserve">SB/Antenas y radio propagación </t>
  </si>
  <si>
    <t>Se realizan actividades como medición de parametros de antena, caracterización el patron de radio, calibración de antenas de referencias, Diseño y construcción de prototipos de antenas,etc</t>
  </si>
  <si>
    <t>Generador de señales RF/Microondas, Multimetro digital, osciloscopio digital</t>
  </si>
  <si>
    <t>En el laboratorio de antenas y radiopropagación se generan residuos electrónicos provenientes del deterioro, obsolescencia o reemplazo de equipos y componentes como cables coaxiales, conectores, tarjetas electrónicas, fuentes de poder, instrumentos de medición o antenas dañadas.</t>
  </si>
  <si>
    <t>21. Generación de ruido en actividades académicas y eventos.</t>
  </si>
  <si>
    <t>generación de niveles de ruido por ventiladores, sistemas de refrigeración, licuadoras de señal, transformadores o dispositivos de prueba</t>
  </si>
  <si>
    <t>MF/ Laboratorio de rehabilitacion</t>
  </si>
  <si>
    <t>preparacion de material y entrega de sillas de ruedas, muletas, bastones, tanques de oxigeno, actividades orientadas a recuperar, mantener y mejorar las funciones fisicas cognitivas o sensoriales</t>
  </si>
  <si>
    <t xml:space="preserve"> sillas de ruedas, muletas, bastones, tanques de oxigeno, ultrasonido</t>
  </si>
  <si>
    <t>MF/ Laboratorio de analisis de movimiento</t>
  </si>
  <si>
    <t xml:space="preserve">estudio del movimiento del cuerpo humano, identificacion de patrones normales o alteraciones en la marcha, postura y gestos </t>
  </si>
  <si>
    <t>cinta metrica, goniometro, balanza y tallímetro, muletas, bastones, ortesis</t>
  </si>
  <si>
    <t xml:space="preserve">MF/laboratorio de simulacion </t>
  </si>
  <si>
    <t>practicas respiratorias</t>
  </si>
  <si>
    <t>simuladoras de ronquido, paridoras, camillas, sillas de ruedas,  sectra</t>
  </si>
  <si>
    <t>MF/ Laboratorio modalidades fisicas de tratamiento</t>
  </si>
  <si>
    <t xml:space="preserve">actividades orientadas a tratar lesiones, aliviar dolor, y mejorar funcion muscular y articular mediante aplicación de agentes fisicos como calor, frio, electricidad, luz o agua  </t>
  </si>
  <si>
    <t>TENS (estimulacion nerviosa electrica), lampara de infrarojo, compresas calientes o humedas, compresas frias o bolsas de gel</t>
  </si>
  <si>
    <t>Se utiliza principalmente en practicas de hidroterapia, y limpieza de tinas</t>
  </si>
  <si>
    <t>EC/ Laboratorio de fisica</t>
  </si>
  <si>
    <t>Prácticas académicas (Inercia rotaciónal, fuerza paralela, segunda ley de Newton)</t>
  </si>
  <si>
    <t xml:space="preserve">Pilas sulfatadas, papel, plasticos </t>
  </si>
  <si>
    <t>Uso constante de equipos como osciloscopios, generadores, fuentes de poder, computadoras, luces, y sistemas de medición.</t>
  </si>
  <si>
    <t>Residuos comunes: papel, cartón, cables, baterías, componentes electrónicos, materiales de empaque.</t>
  </si>
  <si>
    <t>24. Generación de residuos peligrosos</t>
  </si>
  <si>
    <t>Baterías, lámparas fluorescentes, aceites dieléctricos o equipos con sustancias peligrosas (como mercurio en algunos instrumentos antiguos).</t>
  </si>
  <si>
    <t xml:space="preserve">22. Contaminación quimica y riesgo para la salud </t>
  </si>
  <si>
    <t xml:space="preserve">EC/ Laboratorio de Electromagnetismo </t>
  </si>
  <si>
    <t>Prácticas académicas (Fenomenos electrostáticos, Leyes de kirchhoff, Ley de ohm, Jaula de faraday, Inducción Electromagnetica, Resistividad)</t>
  </si>
  <si>
    <t>Fuentes de alimentación, Multímetros digitales o analógicos, Bobinas e inductores, Condensadores y resistencias.</t>
  </si>
  <si>
    <t>Uso constante de fuentes de poder, bobinas, imanes, osciloscopios, generadores, multímetros y computadoras.</t>
  </si>
  <si>
    <t>Cables, baterías, componentes dañados, fusibles, resistencias, condensadores, entre otros.</t>
  </si>
  <si>
    <t>Envases, empaques plásticos, papel y cartón usados en prácticas o informes.</t>
  </si>
  <si>
    <t xml:space="preserve">EC/Sala de profesores </t>
  </si>
  <si>
    <t xml:space="preserve">Asesorias, calificaciones </t>
  </si>
  <si>
    <t>Papel, computadores.</t>
  </si>
  <si>
    <t>Uso de equipos electronicos como computadores portatiles</t>
  </si>
  <si>
    <t xml:space="preserve">Papel, empaques plasticos </t>
  </si>
  <si>
    <t xml:space="preserve">EC/Laboratorio Óptica moderna  </t>
  </si>
  <si>
    <t>Medición de propiedades de la luz, Estudio de la reflexión y refracción, Interferencia y difracción</t>
  </si>
  <si>
    <t>Lentes convergentes y divergentes, Espejos planos, cóncavos y convexos, Prismas</t>
  </si>
  <si>
    <t>Uso continuo de láseres, fuentes de luz, espectrofotómetros, detectores, computadoras y equipos de medición.</t>
  </si>
  <si>
    <t>Cajas, plásticos, papeles, empaques y materiales de protección usados en las prácticas.</t>
  </si>
  <si>
    <t xml:space="preserve">25. Generacion de calor </t>
  </si>
  <si>
    <t>Los equipos ópticos y electrónicos (como láseres y fuentes de poder) emiten calor durante su funcionamiento.</t>
  </si>
  <si>
    <t xml:space="preserve">23. Incremento de temperatura ambiental </t>
  </si>
  <si>
    <t>Norma Técnica Colombiana NTC 4116</t>
  </si>
  <si>
    <t>Apagar las fuentes de luz (láseres, lámparas halógenas o LED intensos) cuando no estén en uso para evitar el calor innecesario.</t>
  </si>
  <si>
    <t>Usar disipadores, ventilación forzada o bases térmicas para láseres y lámparas que tienden a calentarse durante prácticas prolongadas.</t>
  </si>
  <si>
    <t>•Establecer tiempos máximos de exposición y uso continuo
•señalizar “equipo caliente” en fuentes de luz que mantengan temperatura elevada.</t>
  </si>
  <si>
    <t>Componentes dañados, cables, sensores, baterías, diodos o circuitos en desuso.</t>
  </si>
  <si>
    <t xml:space="preserve">EC/Auditorio </t>
  </si>
  <si>
    <t>Presentaciones</t>
  </si>
  <si>
    <t>Bafles de sonido, video beam, compuadores, televisor.</t>
  </si>
  <si>
    <t xml:space="preserve">Los equipos como televisores, videobeam, computadores necesitan el uso continuo de energia electrica </t>
  </si>
  <si>
    <t>se produce por el uso de equipos de sonido, micrófonos, altavoces, instrumentos musicales o la concentración de personas durante conferencias, presentaciones o actos culturales.</t>
  </si>
  <si>
    <t xml:space="preserve">En este se generan residuos reciclables como papel y envases plasticos </t>
  </si>
  <si>
    <t xml:space="preserve">EC/Laboratorio de fisica molecular y termodinamica </t>
  </si>
  <si>
    <t>Medición de propiedades térmicas de los materiales, Experimentos sobre leyes de los gases, Determinación del calor específico y del cambio de fase.</t>
  </si>
  <si>
    <t>Termómetros y sondas de temperatura, Manómetros y barómetros, Vasos de precipitados, probetas y matraces.</t>
  </si>
  <si>
    <t>Por el uso de calefactores, agitadores, bombas de vacío, sensores y computadoras, lo que contribuye al gasto energético</t>
  </si>
  <si>
    <t>En prácticas que requieren enfriamiento, limpieza de material o regulación térmica de sistemas experimentales.</t>
  </si>
  <si>
    <t xml:space="preserve">26. generacion de resiudos liquidos </t>
  </si>
  <si>
    <t>Provenientes del uso de agua o mezclas líquidas durante los experimentos (por ejemplo, agua con impurezas o sustancias disueltas).</t>
  </si>
  <si>
    <t xml:space="preserve">EC/Oficina grupo de investigación </t>
  </si>
  <si>
    <t>Actividades administraticas (reuniones de inestigación)</t>
  </si>
  <si>
    <t>Papel, plasticos, computadores</t>
  </si>
  <si>
    <t>Equipos como los computadores contribuyen al consumo de energia electrcia</t>
  </si>
  <si>
    <t>Residuos comunes: papel y envases plasticos</t>
  </si>
  <si>
    <t>EC/Laboratorio de Entomologia</t>
  </si>
  <si>
    <t>Actividades academicas (Identificación taxonomica de importancia economica, medida y de conservación, asesorias estrategicas de conservación, zoocria y manejo de entomofauna , consulta de la colección de entomofauna</t>
  </si>
  <si>
    <t>Microscopios compuestos,  Pinzas entomológicas y agujas de montaje, Cámaras de cría o incubadoras</t>
  </si>
  <si>
    <t>uso de microscopios, cámaras climáticas, incubadoras, computadoras, lámparas y extractores.</t>
  </si>
  <si>
    <t>limpieza de material de laboratorio, mantenimiento de jaulas o terrarios, y control de humedad en cultivos.</t>
  </si>
  <si>
    <t>alcohol, formol, éter o fijadores usados para conservar muestras.</t>
  </si>
  <si>
    <t>16. Generación de residuos solidos reciclables</t>
  </si>
  <si>
    <t>frascos de vidrio, cajas plásticas, papel y cartón.</t>
  </si>
  <si>
    <t xml:space="preserve">EC/Laboratorio de ciencias basicas computacionales </t>
  </si>
  <si>
    <t>Actividades academicas (Programación y desarrollo de software, Simulación de fenómenos físicos, químicos o matemáticos)</t>
  </si>
  <si>
    <t>Computadores de escritorio o portátiles</t>
  </si>
  <si>
    <t>Derivado del uso continuo de computadores, servidores, proyectores, aire acondicionado e iluminación.</t>
  </si>
  <si>
    <t>Por el deterioro o desuso de equipos como computadoras, teclados, cables, monitores o fuentes de poder.</t>
  </si>
  <si>
    <t>local</t>
  </si>
  <si>
    <t>baja</t>
  </si>
  <si>
    <t>temporal</t>
  </si>
  <si>
    <t>Decreto 4741 de 5005</t>
  </si>
  <si>
    <t>Papeles, cartones, botellas o envolturas generadas por los usuarios.</t>
  </si>
  <si>
    <t>EC/Laboratorio fisica médica</t>
  </si>
  <si>
    <t>Actividades academicas (Medición y calibración de equipos médicos, Control de calidad de equipos de imagenología, Prácticas de enseñanza e investigación)</t>
  </si>
  <si>
    <t>Dosímetros y cámaras de ionización, Fuentes radiactivas de calibración</t>
  </si>
  <si>
    <t>Derivado del funcionamiento de aceleradores, equipos de imagenología, refrigeración y sistemas computacionales.</t>
  </si>
  <si>
    <t>Equipos obsoletos o dañados como detectores, cables, computadores y monitores.</t>
  </si>
  <si>
    <t>Envases, papelería, guantes, batas, cajas de cartón o plásticos de embalaje.</t>
  </si>
  <si>
    <t>Utilizada en sistemas de refrigeración, limpieza de áreas y mantenimiento de equipos.</t>
  </si>
  <si>
    <t xml:space="preserve">EC/Laboratorio biofisica </t>
  </si>
  <si>
    <t>Actividades academicas (Estudio de las propiedades físicas de las células y tejidos, Análisis de estructuras biomoleculares, Medición de señales eléctricas en organismos vivos)</t>
  </si>
  <si>
    <t>Microscopios ópticos y electrónicos, Espectrofotómetros, Centrífugas.</t>
  </si>
  <si>
    <t>Proviene del uso continuo de equipos como microscopios, espectrofotómetros, centrífugas, refrigeradores y computadoras.</t>
  </si>
  <si>
    <t>Provenientes de reactivos usados en tinciones, conservación o limpieza (etanol, formaldehído, colorantes, etc.).</t>
  </si>
  <si>
    <t>Empaques plásticos, cajas, papel y otros materiales de laboratorio.</t>
  </si>
  <si>
    <t>Utilizada en limpieza de material, refrigeración de equipos y preparación de soluciones.</t>
  </si>
  <si>
    <t>Oficinas de registro y control</t>
  </si>
  <si>
    <t>Actividades administrativas (Brindar informacion sobre quejas, reclamos, procesos academicos etc)</t>
  </si>
  <si>
    <t>Computadores, impresoras.</t>
  </si>
  <si>
    <t>Proviene del uso continuo de los computadores, impresoras y bombillos</t>
  </si>
  <si>
    <t>Edificio administrativo</t>
  </si>
  <si>
    <t>Actividades administrativas (Reuniones de equipos administrativos)</t>
  </si>
  <si>
    <t>Computadores</t>
  </si>
  <si>
    <t>Proviene del uso continuo de los computadores y bombillos</t>
  </si>
  <si>
    <t>Biblioteca José Rafael Faría Bermúdez</t>
  </si>
  <si>
    <t>Actividades operativa (Proporcion de acceso a información y recursos académicos, servicios de consulta, préstamo, bases de datos, salas de estudio)</t>
  </si>
  <si>
    <t>Computadores, luces, ascensor, impresoras</t>
  </si>
  <si>
    <t>Proviene de la Iluminación permanente, uso de computadores, cargadores, impresoras</t>
  </si>
  <si>
    <t>Impresiones de estudiantes, Formularios, inventarios, comunicaciones internas, Basura común generada por los usuarios.</t>
  </si>
  <si>
    <t>Baños de los usuarios, Limpieza del área, Lavado ocasional de superficies.</t>
  </si>
  <si>
    <t>Cafeterias</t>
  </si>
  <si>
    <t>Actividades operativa ( Venta de alimentos preparados, Venta de bebidas, Venta de alimentos empacados)</t>
  </si>
  <si>
    <t>Cafeteras, enfriadores, microondas, estufas electricas, sandwicheras</t>
  </si>
  <si>
    <t>Proviene de restos de comida que se generan en el area de trabajo</t>
  </si>
  <si>
    <t>plásticos, cartón, empaques, vasos, servilletas.</t>
  </si>
  <si>
    <t>Generador por Neveras, congeladores, cafeteras.</t>
  </si>
  <si>
    <t>Lavado de utensilios, Limpieza de pisos y áreas, Preparación de bebidas y alimentos.</t>
  </si>
  <si>
    <t>10. Generación de olores en áreas de AATR y cafeterías.</t>
  </si>
  <si>
    <t>Descomposición de residuos orgánicos, Contenedores abiertos</t>
  </si>
  <si>
    <t>EC/ CEDIMOL</t>
  </si>
  <si>
    <t>Actividades operativa ( investigación, procesamiento de muestras, recorrido de revision de procesos especificos (extracción ácidos nucleicos, PCR, enfermedades veterinarias)</t>
  </si>
  <si>
    <t>15. Generación de residuos  peligrosos</t>
  </si>
  <si>
    <t>pipetas, puntas contaminadas, Tubos de PCR, Guantes, batas o materiales contaminados con agentes biológicos.</t>
  </si>
  <si>
    <t>Muestras biológicas humanas o animales (Sangre, saliva, fluidos corporales), Material desechable contaminado.</t>
  </si>
  <si>
    <t>Generada por los ultrageneradores, Equipos de extracción automatizados.</t>
  </si>
  <si>
    <t>Lavado de material, Limpieza del laboratorio, Uso en procesos de esterilización (autoclave).</t>
  </si>
  <si>
    <t>Cartón de reactivos, Plásticos limpios de empaques, Papelería y material administrativo.</t>
  </si>
  <si>
    <t>Ley 2232 de 2022
Decreto 2981 de 2013</t>
  </si>
  <si>
    <t>MF/Laboratorio de actividades de la vida diaria</t>
  </si>
  <si>
    <t>Actividades academicas (Evaluación de habilidades funcionales, Entrenamiento en actividades básicas de la vida diaria)</t>
  </si>
  <si>
    <t>Silla o banco de baño, Ayudas para medias (donning/doffing aids),Sillas de ruedas</t>
  </si>
  <si>
    <t xml:space="preserve">Uso de lavaplatos, lavamanos </t>
  </si>
  <si>
    <t>Equipos electrónicos de apoyo (computadores, proyectores, temporizadores).</t>
  </si>
  <si>
    <t xml:space="preserve">Empaques plásticos y cartón de productos simulados, Material pedagógico que se desgasta (esponjas, elementos de cocina, empaques) </t>
  </si>
  <si>
    <t>Restos de comida (si se hacen actividades de cocina), Desechos de frutas, verduras o alimentos simulados.</t>
  </si>
  <si>
    <t xml:space="preserve">MF/Laboratorio de tecnicas de evaluación </t>
  </si>
  <si>
    <t>Actividades operativas (Práctica de pruebas de evaluación física, Evaluación funcional, Aplicación de pruebas sensoriales)</t>
  </si>
  <si>
    <t>Goniómetros, Balanza, Plataformas de equilibrio</t>
  </si>
  <si>
    <t>Papelería utilizada en evaluaciones, Residuos plásticos (bolsas, empaques)</t>
  </si>
  <si>
    <t>Uso de computadores, tablets o software especializados.</t>
  </si>
  <si>
    <t>vivero</t>
  </si>
  <si>
    <t>Actividades academicas ( Propagación de plantas, Preparación y manejo de sustratos, Manejo de plántulas, Manejo de riego)</t>
  </si>
  <si>
    <t>Plastico, cartón, metal</t>
  </si>
  <si>
    <t>Uso frecuente para riego manual o por aspersión.</t>
  </si>
  <si>
    <t xml:space="preserve">
</t>
  </si>
  <si>
    <t>Ocasianado por la trituradora, cortadora de madera</t>
  </si>
  <si>
    <t>materas, bandejas germinadoras, bolsas, empaques.</t>
  </si>
  <si>
    <t xml:space="preserve">Trituradoras y cortdoras de madera </t>
  </si>
  <si>
    <t>Invernadero</t>
  </si>
  <si>
    <t xml:space="preserve">EC/ Laboratorio de ondas </t>
  </si>
  <si>
    <t>Prácicas académicas (Oscilaciones del péndulo físico, superposición de dos movimientos armónicos simples, oscilaciones del sistema masa-resorte)</t>
  </si>
  <si>
    <t>Papel, plásticos</t>
  </si>
  <si>
    <t>Residuos comunes: papel y envases plastico</t>
  </si>
  <si>
    <t>•Establecer un responsable (docente o monitor) para revisar que se cumpla la separación.
•Incluir recordatorios en la hoja de práctica: “Clasifique papel y plástico en los contenedores asignados”.</t>
  </si>
  <si>
    <t>ER/ Laboratorio de antropometria</t>
  </si>
  <si>
    <t>Actividades practicas (Medición de dimensiones corporales, Evaluación de composición corporal)</t>
  </si>
  <si>
    <t>Tallímetro (estatura), Cinta métrica antropométrica (circunferencias y longitudes), Báscula digital.</t>
  </si>
  <si>
    <t>Limpieza de superficies e instrumentos.</t>
  </si>
  <si>
    <t>Uso de básculas electrónicas, analizadores de bioimpedancia, computadoras y cámaras.</t>
  </si>
  <si>
    <t>Papelería: formatos, registros, informes impresos, Empaques de instrumentos (plástico, cartón).</t>
  </si>
  <si>
    <t xml:space="preserve">  SB/ Laboratorio de sanidad vegetal</t>
  </si>
  <si>
    <t>actividades enfocadas en proteger las plantas frente a plagas, enfermedades y problemas que afectan su desarrollo</t>
  </si>
  <si>
    <t>autoclaves, estufas, cabinas de flujo laminar,refrigeradores y microscopio</t>
  </si>
  <si>
    <t xml:space="preserve">
•Cambiar estufas y autoclaves antiguos por modelos eficientes o de bajo consumo.
•Sustituir refrigeradores viejos por unidades con tecnología inverter o clasificación energética alta.</t>
  </si>
  <si>
    <t>•Implementar sistemas de apagado automático en autoclaves y estufas al finalizar su ciclo.
•Mantener un adecuado aislamiento térmico en estufas y autoclaves para evitar pérdidas de calor.
•Usar reguladores o estabilizadores para evitar sobreconsumos por picos eléctricos.</t>
  </si>
  <si>
    <t>•Capacitar a los usuarios para que apaguen microscopios y cabinas cuando no se estén utilizando.
•Colocar señalización visible: “Apagar después de usar”, “No abrir el refrigerador sin necesidad”</t>
  </si>
  <si>
    <t>Recurso</t>
  </si>
  <si>
    <t>Actividad</t>
  </si>
  <si>
    <t>Tipo de Impacto</t>
  </si>
  <si>
    <t>Condiciones de Operación</t>
  </si>
  <si>
    <t>Alcance (A)</t>
  </si>
  <si>
    <t>Significado</t>
  </si>
  <si>
    <t>Valor</t>
  </si>
  <si>
    <t>Probabilidad (P)</t>
  </si>
  <si>
    <t>Duración (D)</t>
  </si>
  <si>
    <t>Recuperabilidad (R)</t>
  </si>
  <si>
    <t>Cantidad(C)</t>
  </si>
  <si>
    <t>Normatividad(N)</t>
  </si>
  <si>
    <t>Agua</t>
  </si>
  <si>
    <t>Puntual: El Efecto o Impacto queda confinado dentro del área donde se genera.</t>
  </si>
  <si>
    <t>Baja: No existe la posibilidad o hay una posibilidad muy remota de que suceda.</t>
  </si>
  <si>
    <t>Breve: Cuando la alteración del medio no permanece en el tiempo, y dura un lapso de tiempo muy pequeño.</t>
  </si>
  <si>
    <t xml:space="preserve">Puede eliminarse el efecto por medio de actividades humanas tendientes a la recuperación de los recursos afectados.
</t>
  </si>
  <si>
    <t>Baja: Alteración mínima del factor o característica ambiental considerada. No existe ningún potencial de riesgo sobre el medio ambiente.</t>
  </si>
  <si>
    <t>No presenta legislación ambiental relacionada.</t>
  </si>
  <si>
    <t>Aire</t>
  </si>
  <si>
    <t>Anormal</t>
  </si>
  <si>
    <t>Local: Trasciende los límites del área de influencia (afecta a un curso superficial o subterráneo de agua, la atmósfera, el suelo, genera un residuo especial peligroso, etc.).</t>
  </si>
  <si>
    <t>Media: Existe una posibilidad bastante certera de que suceda, es considerablemente cierta.</t>
  </si>
  <si>
    <t>Temporal: Cuando la alteración del medio no permanece en el tiempo, pero dura un lapso de tiempo moderado.</t>
  </si>
  <si>
    <t xml:space="preserve"> Se puede disminuir el efecto por medio de medidas de control (recuperar, reutilizar en el proceso); hasta un estándar determinado.</t>
  </si>
  <si>
    <t>Moderada: Cuando se presenta una alteración moderada del factor o característica ambiental considerada. Tiene un potencial de riesgo medio e impactos limitados
sobre el medio ambiente.</t>
  </si>
  <si>
    <t>Presenta legislación ambiental relacionada</t>
  </si>
  <si>
    <t>Fauna</t>
  </si>
  <si>
    <t>Regional</t>
  </si>
  <si>
    <t>Regional: Tiene consecuencias a nivel regional.</t>
  </si>
  <si>
    <t>Alta: Es muy posible que suceda en cualquier momento.</t>
  </si>
  <si>
    <t>Permanente: Cuando se supone una alteración indefinida en el tiempo.</t>
  </si>
  <si>
    <t xml:space="preserve"> Los recursos afectados no se pueden retornar a las condiciones originales.</t>
  </si>
  <si>
    <t>Alta: Se asocia a destrucción del medio ambiente o sus características, con repercusiones futuras de importancia. Tiene efectos importantes sobre el medio ambiente, y
las partes interesadas manifiestan objeciones y exigencias.</t>
  </si>
  <si>
    <t>Flora</t>
  </si>
  <si>
    <t>Suelo</t>
  </si>
  <si>
    <t>Todos</t>
  </si>
  <si>
    <t>Aspecto Ambiental</t>
  </si>
  <si>
    <t>.</t>
  </si>
  <si>
    <t>Impacto ambiental</t>
  </si>
  <si>
    <t>1. Almacenamiento de combustible</t>
  </si>
  <si>
    <t>2. Almacenamiento de productos químicos</t>
  </si>
  <si>
    <t>5. Consumo de recursos para construcción y mantenimiento</t>
  </si>
  <si>
    <t>5. Agotamiento de recursos naturales (minerales, madera); generación de residuos y emisiones.</t>
  </si>
  <si>
    <t>6. Emisión de luz artificial en áreas exteriores.</t>
  </si>
  <si>
    <t>6. Contaminación lumínica; afectación de fauna nocturna y molestias para la comunidad.</t>
  </si>
  <si>
    <t>7. Uso de vehiculos</t>
  </si>
  <si>
    <t xml:space="preserve"> </t>
  </si>
  <si>
    <t>19.Emisión de humos y vapores metálicos</t>
  </si>
  <si>
    <t>20. Generación de ruido en actividades académicas y eventos.</t>
  </si>
  <si>
    <t>20. Generación de residuos solidos no peligrosos</t>
  </si>
  <si>
    <t>21. Menor emisión de efectos de gases de invernadero</t>
  </si>
  <si>
    <t>En esta casilla se establece cual de las sedes  se ha de trabajar. Ejemplo: sede Rosario, Casona o club comercio.</t>
  </si>
  <si>
    <t>En esta casilla se establece si el proceso es de carácter operativo, administrativo o academico.</t>
  </si>
  <si>
    <t>En esta casilla se especifica el nombre del espacio que se va a trabajar. Ejemplo: oficina de planeacion, Vicerrectoría academica financiara o almacen.</t>
  </si>
  <si>
    <t>Se realiza una descripcion de la actividad que se desarrola en el espacio a trabajar.</t>
  </si>
  <si>
    <t>Se menciona que implementos se necesitan para realizar la actividad</t>
  </si>
  <si>
    <t>Se establece si la actividad es realizada de manera consecutiva o no</t>
  </si>
  <si>
    <t>Selecciona que elemento o accion dentro de la actividad tiene contacto con el ambiente un ejemplo seria consumo de agua, estos se agregan en la Hoja nombrada como  automatico.</t>
  </si>
  <si>
    <t>Se detalla la accion realizada dentro del aspecto ambiental.</t>
  </si>
  <si>
    <t>Selecciona que impacto puede generar estas acciones dentro del entorno o espacio, ejemplo: consumo de agua causaria un impacto el cual seria agotamiento de los recursos hidricos. Estos impactos se agregan en la Hoja nombrada como automatico.</t>
  </si>
  <si>
    <t xml:space="preserve">Se establece si el tipo de impacto generado es negativo o positivo para el entorno. </t>
  </si>
  <si>
    <t>Según lo analizado selecciona si la operación es anormal o normal  según el impacto generado.</t>
  </si>
  <si>
    <t>Selecciona si el impacto generado en el entorno es puntual ( en la zona inmediata), local ( en las zonas cercanas a donde se genero el impacto) o regional (zonas de mayor extencion al punto). Revisar la hoja nombrada Automatico.</t>
  </si>
  <si>
    <t>Selecciona que tan posible es que suceda el impacto en el entorno.</t>
  </si>
  <si>
    <t xml:space="preserve">Selecciona si el impacto generado puede ser breve o permanente. </t>
  </si>
  <si>
    <t>Selecciona si el impacto puede tener algun tipo de reparación.</t>
  </si>
  <si>
    <t>Seleccionar cuanta cantidad de alteracion recibe el entorno a causa del impacto</t>
  </si>
  <si>
    <t>Selecciona si exite o no una norma aplicable.</t>
  </si>
  <si>
    <t>Es el resultado acumulativo de la valoracion del impacto ambiental.</t>
  </si>
  <si>
    <t>Se establece según la escala asiganada del impacto.</t>
  </si>
  <si>
    <t>Se especifica que normativa esta vinculada para generar control.</t>
  </si>
  <si>
    <t>Selecciona si la normativa se cumple o no dentro de el entorno.</t>
  </si>
  <si>
    <t>Depende de la normativa, si esta cumple o no.</t>
  </si>
  <si>
    <t>Esta casilla se basara en que si se erradica del todo dicha actividad o no.</t>
  </si>
  <si>
    <t>Se propone otras opciones la cual ayuden o den una solucion al impacto presentado</t>
  </si>
  <si>
    <t>Manejo que se le puede dar para evitar el deterioro de la actividad</t>
  </si>
  <si>
    <t>Proponer actividades para dar una conciencia ambiental, para que los demas tambien vean la problemática causada por la actividad evaluada.</t>
  </si>
  <si>
    <t xml:space="preserve">Significado </t>
  </si>
  <si>
    <t xml:space="preserve">Valor </t>
  </si>
  <si>
    <t>Puntual: El efecto o Impacto queda confinado dentro del área donde se genera.</t>
  </si>
  <si>
    <t>Local: Trasciende los límites del área de influencia (afecta a un curso superficial o subterráneo de agua, la atmosfera, el suelo, genera un residuo especial peligrosos, etc.).</t>
  </si>
  <si>
    <t>Baja: no existe la posibilidad o hay una posibilidad muy remota de que suceda.</t>
  </si>
  <si>
    <t xml:space="preserve">Permanente: Cuando se supone una alteración indefinida en el tiempo.  </t>
  </si>
  <si>
    <t xml:space="preserve">Reversible: Puedes eliminarse el efecto por medio de actividades humanas tendientes a la recuperación de los recursos afectados. </t>
  </si>
  <si>
    <t>Recuperable: Se puede disminuir el efecto por medio de medidas de control (recuperar, reutilizar en el proceso); hasta un estándar determinado.</t>
  </si>
  <si>
    <t>Irrecuperable: los recursos afectados no se pueden retornar a las condiciones originales.</t>
  </si>
  <si>
    <t>Cantidad (C)</t>
  </si>
  <si>
    <t>Moderada: Cuando se presenta una alteración moderada del factor o características ambiental considerada. Tiene un potencial de riesgo medio e impactos limitados sobre el medio ambiente.</t>
  </si>
  <si>
    <t xml:space="preserve">Alta: Se asocia a destrucción del medio ambiente o sus características, con repercusiones futuras de importancia. Tiene efectos importantes sobre el medio ambiente, y las partes interesadas manifiestan objeciones y exigencias.    </t>
  </si>
  <si>
    <t>Normatividad (N)</t>
  </si>
  <si>
    <t xml:space="preserve">No presenta legislación ambiental relacionada. </t>
  </si>
  <si>
    <t>Presenta legislación ambiental relacionada.</t>
  </si>
  <si>
    <t>CRITERIOS PARA IDENTIFICAR IMPACTOS SIGNIFICATIVOS</t>
  </si>
  <si>
    <t xml:space="preserve">PARÁMETRO </t>
  </si>
  <si>
    <t>RANGO</t>
  </si>
  <si>
    <t>ESCALA</t>
  </si>
  <si>
    <t>SIGNIFICADO</t>
  </si>
  <si>
    <t>Significancia</t>
  </si>
  <si>
    <t xml:space="preserve"> mayor a 10000</t>
  </si>
  <si>
    <t>Establecer mecanismos de mejora, control y seguimiento.</t>
  </si>
  <si>
    <t xml:space="preserve">Moderada </t>
  </si>
  <si>
    <t>1250 – 6250</t>
  </si>
  <si>
    <t>Revisar el control operacional.</t>
  </si>
  <si>
    <t>1 - 1000</t>
  </si>
  <si>
    <t>Hacer seguimiento al desempeño ambiental.</t>
  </si>
  <si>
    <t>Aspecto Ambiental
Significativo</t>
  </si>
  <si>
    <t>Significativo</t>
  </si>
  <si>
    <t>Cuando la importancia resulta alta o moderada</t>
  </si>
  <si>
    <t>No significativo</t>
  </si>
  <si>
    <t>Cuando la importancia es baja</t>
  </si>
  <si>
    <t>CORPOCHIVOR, 2018</t>
  </si>
  <si>
    <t xml:space="preserve">Habilitar áreas de almacenamiento temporal de RAEE con piso impermeabilizado, techado y señalizado, evitando filtraciones o exposición al clima.
 Implementar contenedores diferenciados y rotulados para residuos electrónicos y componentes (tarjetas, cables, baterías, condensadores, etc.).
 Establecer un sistema de recolección interna segura desde los laboratorios hacia el punto de acopio. </t>
  </si>
  <si>
    <t xml:space="preserve">Caimiup/Aulas de clase </t>
  </si>
  <si>
    <t>Servicio Academicos (actividades pedagogicas- ludicas)</t>
  </si>
  <si>
    <t>papel, carton</t>
  </si>
  <si>
    <t>Cambiar materiales de un solo uso por materiales reutilizables (cartón reutilizado, marcadores recargables, envases reusables</t>
  </si>
  <si>
    <t>Instalar puntos de reciclaje claramente diferenciados y ubicados cerca de las áreas donde se realizan las actividades</t>
  </si>
  <si>
    <t>Designar un responsable por actividad para supervisar la correcta separación</t>
  </si>
  <si>
    <t>Caimiup / Oficina Administrativa</t>
  </si>
  <si>
    <t>Actividades Administrativas: planificacion de actividades educativas y recreativas, informes, reuniones y talleres para padres</t>
  </si>
  <si>
    <t>Caimiup/Cocina</t>
  </si>
  <si>
    <t>preparacion de alimentos</t>
  </si>
  <si>
    <t>Estufa , licuadora, sanduchera, horno</t>
  </si>
  <si>
    <t>Dentro del desarrollo  de la
 actividad de preparacion de alimentos 
 se requiere el uso del
 servicio energetico</t>
  </si>
  <si>
    <t>campus principal</t>
  </si>
  <si>
    <t>Cambiar equipos antiguos por estufas, hornos y licuadoras de alta eficiencia energétic</t>
  </si>
  <si>
    <t>• Instalar temporizadores o sistemas de apagado automático en hornos y equipos de cocción.
• Mantener los equipos de cocina calibrados y en buen estado para que operen con el consumo mínimo requerido.
• Implementar medidores de consumo para identificar picos y corregir usos innecesarios.</t>
  </si>
  <si>
    <t>Establecer protocolos de uso eficiente de energía en la cocina (horarios de encendido/apagado).
Capacitar al personal sobre prácticas de ahorro energético durante la preparación de alimentos.</t>
  </si>
  <si>
    <t>• Establecer protocolos de uso eficiente de energía en la cocina (horarios de encendido/apagado).
• Capacitar al personal sobre prácticas de ahorro energético durante la preparación de alimentos.</t>
  </si>
  <si>
    <t>Reemplazar equipos que funcionen con combustibles no renovables por alternativas eléctricas más eficientes.</t>
  </si>
  <si>
    <t>Cambiar equipos antiguos por estufas, hornos y licuadoras de alta eficiencia energética.
Reemplazar equipos que funcionen con combustibles no renovables por alternativas eléctricas más eficientes.</t>
  </si>
  <si>
    <t>Instalar temporizadores o sistemas de apagado automático en hornos y equipos de cocción.
Mantener los equipos de cocina calibrados y en buen estado para que operen con el consumo mínimo requerido.
Implementar medidores de consumo para identificar picos y corregir usos innecesarios.</t>
  </si>
  <si>
    <t>•Cambiar botellas plásticas por termos para el  personal .
•Sustituir grifos convencionales por sensores o temporizadores
•Sustituir luminarias fluorescentes por LED</t>
  </si>
  <si>
    <t xml:space="preserve">
•Campañas visibles tipo “Cada gota cuenta” con infografías sobre el impacto del derroche.
•Señales en interruptores: “Apaga la luz cuando salgas”.
</t>
  </si>
  <si>
    <t>•Mantenimiento preventivo de luminarias y equipos para evitar sobrecalentamiento fallas y consumo innecesario.
•Revisión periódica de llaves, tuberías y sellos para evitar goteos que afecten la infraestructura del laboratorio.</t>
  </si>
  <si>
    <t>Siembra, arreglos del invernadero, alimento a los animales</t>
  </si>
  <si>
    <t xml:space="preserve">Residuos vegetales de podas </t>
  </si>
  <si>
    <t>•Reemplazar el riego manual por sistemas de riego por goteo o microaspersión, que consumen mucha menos agua.
Sustituir el lavado de herramientas con agua potable por un sistema de enjuague inicial con agua reutilizada y solo el enjuague final con agua limpia.</t>
  </si>
  <si>
    <t>•Instalar válvulas dosificadoras, temporizadores de riego y sistemas de cierre automático para evitar descargas innecesarias</t>
  </si>
  <si>
    <t>•Crear rutinas de riego programadas según clima: menos agua en días fríos o nublados.
Colocar señalización de uso responsable del agua en las áreas de riego y manejo de plántulas.</t>
  </si>
  <si>
    <t>Instalar sensores de humedad en el suelo del invernadero para regar únicamente cuando sea necesario.</t>
  </si>
  <si>
    <t>Capacitar a los encargados en prácticas de riego eficiente y manejo responsable del agua.</t>
  </si>
  <si>
    <t>Control de humedad y ventilación.
Poda, despunte y tutorado.</t>
  </si>
  <si>
    <t>Bienestar Universitario</t>
  </si>
  <si>
    <t>Asesorías académicas, consultas psicológicas, consultas de medicina general, coordinacion nacional de educación a distancia, sig, prensa</t>
  </si>
  <si>
    <t xml:space="preserve"> Computadores e impresoras</t>
  </si>
  <si>
    <t>Uso de aparatos electronicos que requieren energía, computadores e impresoras</t>
  </si>
  <si>
    <t xml:space="preserve">Dentro del desarrollo de las actividades administrativas se generan residuos como papel, envolturas de alimentos, cascaras de frutas </t>
  </si>
  <si>
    <t>RG/ Facultad de Ingenierias y Arquitectura-Faculatad de Ciencas de la Educación</t>
  </si>
  <si>
    <t xml:space="preserve">Actividades Administrativas: reuniones de programas, soluciones a los estudiantes, asesorías </t>
  </si>
  <si>
    <t xml:space="preserve">GN/ Departamento de educación fisica, recreacio´n y deporte </t>
  </si>
  <si>
    <t xml:space="preserve">GN/ Gimnasio Hercules-Gimnasio olimpico </t>
  </si>
  <si>
    <t>Actividades academicas: fundamentos de la gimnasia basica, gimnasia ritmica, tenis de mesa, fundamentos de las artes marciales, dramaturgía</t>
  </si>
  <si>
    <t>Caminadoras electicas</t>
  </si>
  <si>
    <t>Desconectar los equipos cuando no estén en uso, para evitar consumo en espera.</t>
  </si>
  <si>
    <t xml:space="preserve">
colocar señalización visible sobre el uso responsable de energía.</t>
  </si>
  <si>
    <t>Desconectar los equipos cuando no estén en uso, .</t>
  </si>
  <si>
    <t xml:space="preserve">
•colocar señalización visible sobre el uso responsable de energía.</t>
  </si>
  <si>
    <t xml:space="preserve">Desconectar los equipos cuando no estén en uso, </t>
  </si>
  <si>
    <t>Desconectar los equipos cuando no estén en uso.</t>
  </si>
  <si>
    <t>Desconectar los equipos cuando no estén en uso,  para evitar consumo en espera.</t>
  </si>
  <si>
    <t>Desconectar los equipos cuando no estén en uso para evitar consumo en espera.</t>
  </si>
  <si>
    <t>Desconectar los equipos cuando no estén en uso, especialmentepara evitar consumo en espera.</t>
  </si>
  <si>
    <t>Desconectar los equipos cuando no estén en uso, especialmentepara evitar consumo en espera..</t>
  </si>
  <si>
    <t>Reemplazar por modelos con tecnología de bajo consumo energético.</t>
  </si>
  <si>
    <t>Reemplazarpor modelos con tecnología de bajo consumo energético.</t>
  </si>
  <si>
    <t>Reemplazar  por modelos con tecnología de bajo consumo energético.</t>
  </si>
  <si>
    <t>Desconectar los equipos cuando no estén en uso, especialmente para evitar consumo en espera.</t>
  </si>
  <si>
    <t>colocar señalización visible sobre el uso responsable de energía.</t>
  </si>
  <si>
    <t>sustituir equipos antiguos por nuevos equipos con mejor eficiencia energetica
sustituir los bombillos convencionales por iluminarias led.</t>
  </si>
  <si>
    <t>implementar senseores y regulares para las conexiones energeticas</t>
  </si>
  <si>
    <t>•implementacion de charlas sobre la concientizacion del uso y ahorro energetico.
•Establecer horarios de operación y mantenimiento preventivo
•colocar señalización visible sobre el uso responsable de energía.</t>
  </si>
  <si>
    <t>sustituir equipos convencionales por equipos ECO</t>
  </si>
  <si>
    <t>implementar sistema de paneles solares como energia alternativa para los equipos electronicos</t>
  </si>
  <si>
    <t xml:space="preserve">capacitar al personal sobre la afectacion de los vapores en el laboratorio
</t>
  </si>
  <si>
    <t xml:space="preserve">implementar filtros  en los conductos de aires
</t>
  </si>
  <si>
    <t>24. proliferación de vectores</t>
  </si>
  <si>
    <t xml:space="preserve">Matriz de Aspectos e Impactos Ambientales </t>
  </si>
  <si>
    <t>Fecha de Elaboración: septiembre a noviembre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</si>
</sst>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_-;\-* #,##0_-;_-* &quot;-&quot;_-;_-@"/>
    <numFmt numFmtId="165" formatCode="d/m/yyyy"/>
  </numFmts>
  <fonts count="2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  <font>
      <b/>
      <sz val="10"/>
      <color theme="1"/>
      <name val="Arial"/>
    </font>
    <font>
      <sz val="11"/>
      <color theme="1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b/>
      <sz val="10"/>
      <color rgb="FFFF0000"/>
      <name val="Arial"/>
    </font>
    <font>
      <sz val="10"/>
      <color rgb="FF000000"/>
      <name val="Arial"/>
    </font>
    <font>
      <sz val="12"/>
      <color rgb="FF1B1C1D"/>
      <name val="Arial"/>
    </font>
    <font>
      <sz val="11"/>
      <color rgb="FF000000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sz val="11"/>
      <color rgb="FF000000"/>
      <name val="&quot;Times New Roman&quot;"/>
    </font>
    <font>
      <sz val="11"/>
      <color rgb="FF000000"/>
      <name val="Calibri"/>
    </font>
    <font>
      <b/>
      <sz val="11"/>
      <color rgb="FF1F3864"/>
      <name val="Calibri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29B95C"/>
        <bgColor rgb="FF29B95C"/>
      </patternFill>
    </fill>
    <fill>
      <patternFill patternType="solid">
        <fgColor rgb="FFADB9CA"/>
        <bgColor rgb="FFADB9CA"/>
      </patternFill>
    </fill>
    <fill>
      <patternFill patternType="solid">
        <fgColor rgb="FFFF0000"/>
        <bgColor rgb="FFFF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47"/>
    <xf numFmtId="41" fontId="1" fillId="0" borderId="47" applyFont="0" applyFill="0" applyBorder="0" applyAlignment="0" applyProtection="0"/>
    <xf numFmtId="0" fontId="15" fillId="0" borderId="47"/>
  </cellStyleXfs>
  <cellXfs count="316">
    <xf numFmtId="0" fontId="0" fillId="0" borderId="0" xfId="0"/>
    <xf numFmtId="0" fontId="2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8" fillId="3" borderId="10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3" fontId="7" fillId="0" borderId="22" xfId="0" applyNumberFormat="1" applyFont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4" fillId="0" borderId="0" xfId="0" applyFont="1"/>
    <xf numFmtId="0" fontId="7" fillId="4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1" xfId="0" applyFont="1" applyBorder="1"/>
    <xf numFmtId="0" fontId="7" fillId="0" borderId="22" xfId="0" applyFont="1" applyBorder="1" applyAlignment="1">
      <alignment horizontal="center" vertical="top" wrapText="1"/>
    </xf>
    <xf numFmtId="0" fontId="7" fillId="5" borderId="20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7" xfId="0" applyFont="1" applyBorder="1"/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12" fillId="0" borderId="22" xfId="0" applyFont="1" applyBorder="1" applyAlignment="1">
      <alignment horizontal="center" vertical="center"/>
    </xf>
    <xf numFmtId="0" fontId="7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3" fontId="7" fillId="9" borderId="22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top" wrapText="1"/>
    </xf>
    <xf numFmtId="0" fontId="4" fillId="0" borderId="22" xfId="0" applyFont="1" applyBorder="1" applyAlignment="1">
      <alignment wrapText="1"/>
    </xf>
    <xf numFmtId="0" fontId="7" fillId="0" borderId="23" xfId="0" applyFont="1" applyBorder="1" applyAlignment="1">
      <alignment horizontal="center" vertical="center" wrapText="1"/>
    </xf>
    <xf numFmtId="3" fontId="7" fillId="0" borderId="23" xfId="0" applyNumberFormat="1" applyFont="1" applyBorder="1" applyAlignment="1">
      <alignment horizontal="center" vertical="center" wrapText="1"/>
    </xf>
    <xf numFmtId="0" fontId="7" fillId="7" borderId="40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7" fillId="10" borderId="22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9" borderId="2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7" fillId="6" borderId="22" xfId="0" applyFont="1" applyFill="1" applyBorder="1" applyAlignment="1">
      <alignment vertical="center" wrapText="1"/>
    </xf>
    <xf numFmtId="0" fontId="7" fillId="0" borderId="22" xfId="0" applyFont="1" applyBorder="1" applyAlignment="1">
      <alignment vertical="center"/>
    </xf>
    <xf numFmtId="0" fontId="7" fillId="7" borderId="22" xfId="0" applyFont="1" applyFill="1" applyBorder="1" applyAlignment="1">
      <alignment wrapText="1"/>
    </xf>
    <xf numFmtId="0" fontId="4" fillId="0" borderId="22" xfId="0" applyFont="1" applyBorder="1" applyAlignment="1">
      <alignment vertical="center" wrapText="1"/>
    </xf>
    <xf numFmtId="0" fontId="4" fillId="0" borderId="22" xfId="0" applyFont="1" applyBorder="1"/>
    <xf numFmtId="0" fontId="7" fillId="5" borderId="1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22" xfId="0" applyNumberFormat="1" applyFont="1" applyBorder="1" applyAlignment="1">
      <alignment vertical="center" wrapText="1"/>
    </xf>
    <xf numFmtId="0" fontId="14" fillId="7" borderId="22" xfId="0" applyFont="1" applyFill="1" applyBorder="1" applyAlignment="1">
      <alignment horizontal="center" vertical="center" wrapText="1"/>
    </xf>
    <xf numFmtId="3" fontId="7" fillId="0" borderId="22" xfId="0" applyNumberFormat="1" applyFont="1" applyBorder="1" applyAlignment="1">
      <alignment vertical="center"/>
    </xf>
    <xf numFmtId="3" fontId="7" fillId="0" borderId="22" xfId="0" applyNumberFormat="1" applyFont="1" applyBorder="1" applyAlignment="1">
      <alignment horizontal="center" vertical="center"/>
    </xf>
    <xf numFmtId="0" fontId="7" fillId="5" borderId="14" xfId="0" applyFont="1" applyFill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22" xfId="0" applyFont="1" applyBorder="1" applyAlignment="1">
      <alignment horizont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11" borderId="22" xfId="0" applyFont="1" applyFill="1" applyBorder="1" applyAlignment="1">
      <alignment horizontal="left" vertical="center" wrapText="1"/>
    </xf>
    <xf numFmtId="0" fontId="3" fillId="0" borderId="22" xfId="0" applyFont="1" applyBorder="1"/>
    <xf numFmtId="0" fontId="4" fillId="3" borderId="22" xfId="0" applyFont="1" applyFill="1" applyBorder="1" applyAlignment="1">
      <alignment horizontal="left" vertical="center" wrapText="1"/>
    </xf>
    <xf numFmtId="0" fontId="4" fillId="11" borderId="22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left"/>
    </xf>
    <xf numFmtId="0" fontId="4" fillId="11" borderId="47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9" fillId="3" borderId="22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left"/>
    </xf>
    <xf numFmtId="0" fontId="4" fillId="0" borderId="22" xfId="0" applyFont="1" applyBorder="1" applyAlignment="1">
      <alignment horizontal="left" wrapText="1"/>
    </xf>
    <xf numFmtId="0" fontId="4" fillId="0" borderId="54" xfId="0" applyFont="1" applyBorder="1" applyAlignment="1">
      <alignment horizontal="center" vertical="center"/>
    </xf>
    <xf numFmtId="0" fontId="4" fillId="0" borderId="53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0" borderId="56" xfId="0" applyFont="1" applyBorder="1" applyAlignment="1">
      <alignment horizontal="left" wrapText="1"/>
    </xf>
    <xf numFmtId="0" fontId="4" fillId="0" borderId="57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wrapText="1"/>
    </xf>
    <xf numFmtId="0" fontId="4" fillId="0" borderId="57" xfId="0" applyFont="1" applyBorder="1" applyAlignment="1">
      <alignment horizontal="center"/>
    </xf>
    <xf numFmtId="0" fontId="3" fillId="0" borderId="50" xfId="0" applyFont="1" applyBorder="1"/>
    <xf numFmtId="0" fontId="4" fillId="0" borderId="53" xfId="0" applyFont="1" applyBorder="1"/>
    <xf numFmtId="0" fontId="4" fillId="0" borderId="55" xfId="0" applyFont="1" applyBorder="1"/>
    <xf numFmtId="0" fontId="3" fillId="0" borderId="22" xfId="0" applyFont="1" applyBorder="1" applyAlignment="1">
      <alignment horizontal="center" vertical="center"/>
    </xf>
    <xf numFmtId="0" fontId="4" fillId="12" borderId="22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5" fillId="0" borderId="23" xfId="0" applyFont="1" applyBorder="1"/>
    <xf numFmtId="0" fontId="5" fillId="0" borderId="30" xfId="0" applyFont="1" applyBorder="1"/>
    <xf numFmtId="0" fontId="7" fillId="13" borderId="22" xfId="0" applyFont="1" applyFill="1" applyBorder="1" applyAlignment="1">
      <alignment horizontal="center" vertical="center" wrapText="1"/>
    </xf>
    <xf numFmtId="0" fontId="7" fillId="14" borderId="22" xfId="0" applyFont="1" applyFill="1" applyBorder="1" applyAlignment="1">
      <alignment horizontal="center" vertical="center" wrapText="1"/>
    </xf>
    <xf numFmtId="0" fontId="5" fillId="15" borderId="35" xfId="0" applyFont="1" applyFill="1" applyBorder="1"/>
    <xf numFmtId="0" fontId="20" fillId="4" borderId="58" xfId="0" applyFont="1" applyFill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13" borderId="58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0" fillId="4" borderId="59" xfId="0" applyFont="1" applyFill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7" fillId="7" borderId="48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0" fillId="0" borderId="58" xfId="0" applyBorder="1" applyAlignment="1">
      <alignment vertical="center" wrapText="1"/>
    </xf>
    <xf numFmtId="0" fontId="5" fillId="15" borderId="38" xfId="0" applyFont="1" applyFill="1" applyBorder="1"/>
    <xf numFmtId="0" fontId="4" fillId="0" borderId="39" xfId="0" applyFont="1" applyBorder="1" applyAlignment="1">
      <alignment horizontal="center" vertical="center" wrapText="1"/>
    </xf>
    <xf numFmtId="0" fontId="0" fillId="0" borderId="47" xfId="0" applyBorder="1"/>
    <xf numFmtId="0" fontId="20" fillId="13" borderId="58" xfId="1" applyFont="1" applyFill="1" applyBorder="1" applyAlignment="1">
      <alignment horizontal="center" vertical="center" wrapText="1"/>
    </xf>
    <xf numFmtId="0" fontId="20" fillId="0" borderId="58" xfId="1" applyFont="1" applyBorder="1" applyAlignment="1">
      <alignment horizontal="center" vertical="center" wrapText="1"/>
    </xf>
    <xf numFmtId="0" fontId="20" fillId="14" borderId="58" xfId="1" applyFont="1" applyFill="1" applyBorder="1" applyAlignment="1" applyProtection="1">
      <alignment horizontal="center" vertical="center" wrapText="1"/>
      <protection locked="0"/>
    </xf>
    <xf numFmtId="0" fontId="20" fillId="0" borderId="59" xfId="1" applyFont="1" applyBorder="1" applyAlignment="1">
      <alignment horizontal="center" vertical="center"/>
    </xf>
    <xf numFmtId="0" fontId="20" fillId="0" borderId="58" xfId="1" applyFont="1" applyBorder="1" applyAlignment="1">
      <alignment horizontal="center" vertical="center"/>
    </xf>
    <xf numFmtId="0" fontId="20" fillId="4" borderId="58" xfId="1" applyFont="1" applyFill="1" applyBorder="1" applyAlignment="1">
      <alignment horizontal="center" vertical="center" wrapText="1"/>
    </xf>
    <xf numFmtId="0" fontId="0" fillId="0" borderId="60" xfId="0" applyBorder="1" applyAlignment="1">
      <alignment vertical="center" wrapText="1"/>
    </xf>
    <xf numFmtId="0" fontId="21" fillId="5" borderId="58" xfId="0" applyFont="1" applyFill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6" borderId="20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3" fontId="21" fillId="0" borderId="20" xfId="0" applyNumberFormat="1" applyFont="1" applyBorder="1" applyAlignment="1">
      <alignment horizontal="center" vertical="center" wrapText="1"/>
    </xf>
    <xf numFmtId="0" fontId="21" fillId="7" borderId="20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0" borderId="22" xfId="0" applyFont="1" applyBorder="1" applyAlignment="1">
      <alignment horizontal="center" vertical="center" wrapText="1"/>
    </xf>
    <xf numFmtId="3" fontId="21" fillId="0" borderId="22" xfId="0" applyNumberFormat="1" applyFont="1" applyBorder="1" applyAlignment="1">
      <alignment horizontal="center" vertical="center" wrapText="1"/>
    </xf>
    <xf numFmtId="0" fontId="21" fillId="7" borderId="22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7" fillId="0" borderId="20" xfId="3" applyFont="1" applyBorder="1" applyAlignment="1">
      <alignment horizontal="center" vertical="center" wrapText="1"/>
    </xf>
    <xf numFmtId="0" fontId="7" fillId="5" borderId="22" xfId="3" applyFont="1" applyFill="1" applyBorder="1" applyAlignment="1">
      <alignment horizontal="center" vertical="center" wrapText="1"/>
    </xf>
    <xf numFmtId="0" fontId="11" fillId="0" borderId="22" xfId="3" applyFont="1" applyBorder="1" applyAlignment="1">
      <alignment horizontal="center" vertical="center" wrapText="1"/>
    </xf>
    <xf numFmtId="0" fontId="7" fillId="6" borderId="22" xfId="3" applyFont="1" applyFill="1" applyBorder="1" applyAlignment="1">
      <alignment horizontal="center" vertical="center" wrapText="1"/>
    </xf>
    <xf numFmtId="0" fontId="7" fillId="0" borderId="22" xfId="3" applyFont="1" applyBorder="1" applyAlignment="1">
      <alignment horizontal="center" vertical="center" wrapText="1"/>
    </xf>
    <xf numFmtId="3" fontId="7" fillId="0" borderId="22" xfId="3" applyNumberFormat="1" applyFont="1" applyBorder="1" applyAlignment="1">
      <alignment horizontal="center" vertical="center" wrapText="1"/>
    </xf>
    <xf numFmtId="0" fontId="7" fillId="7" borderId="22" xfId="3" applyFont="1" applyFill="1" applyBorder="1" applyAlignment="1">
      <alignment horizontal="center" vertical="center" wrapText="1"/>
    </xf>
    <xf numFmtId="0" fontId="7" fillId="0" borderId="22" xfId="3" applyFont="1" applyBorder="1" applyAlignment="1">
      <alignment horizontal="center" vertical="center"/>
    </xf>
    <xf numFmtId="0" fontId="4" fillId="0" borderId="22" xfId="3" applyFont="1" applyBorder="1" applyAlignment="1">
      <alignment horizontal="center" vertical="center" wrapText="1"/>
    </xf>
    <xf numFmtId="0" fontId="7" fillId="5" borderId="20" xfId="3" applyFont="1" applyFill="1" applyBorder="1" applyAlignment="1">
      <alignment horizontal="center" vertical="center" wrapText="1"/>
    </xf>
    <xf numFmtId="3" fontId="7" fillId="0" borderId="20" xfId="3" applyNumberFormat="1" applyFont="1" applyBorder="1" applyAlignment="1">
      <alignment horizontal="center" vertical="center" wrapText="1"/>
    </xf>
    <xf numFmtId="0" fontId="7" fillId="7" borderId="20" xfId="3" applyFont="1" applyFill="1" applyBorder="1" applyAlignment="1">
      <alignment horizontal="center" vertical="center" wrapText="1"/>
    </xf>
    <xf numFmtId="0" fontId="4" fillId="0" borderId="20" xfId="3" applyFont="1" applyBorder="1" applyAlignment="1">
      <alignment horizontal="center" vertical="center" wrapText="1"/>
    </xf>
    <xf numFmtId="0" fontId="7" fillId="6" borderId="20" xfId="3" applyFont="1" applyFill="1" applyBorder="1" applyAlignment="1">
      <alignment horizontal="center" vertical="center" wrapText="1"/>
    </xf>
    <xf numFmtId="0" fontId="7" fillId="0" borderId="58" xfId="3" applyFont="1" applyBorder="1" applyAlignment="1">
      <alignment horizontal="center" vertical="center"/>
    </xf>
    <xf numFmtId="0" fontId="4" fillId="0" borderId="58" xfId="3" applyFont="1" applyBorder="1" applyAlignment="1">
      <alignment horizontal="center" vertical="center"/>
    </xf>
    <xf numFmtId="0" fontId="7" fillId="0" borderId="58" xfId="3" applyFont="1" applyBorder="1" applyAlignment="1">
      <alignment horizontal="center" vertical="center" wrapText="1"/>
    </xf>
    <xf numFmtId="3" fontId="7" fillId="0" borderId="58" xfId="3" applyNumberFormat="1" applyFont="1" applyBorder="1" applyAlignment="1">
      <alignment horizontal="center" vertical="center" wrapText="1"/>
    </xf>
    <xf numFmtId="0" fontId="7" fillId="7" borderId="58" xfId="3" applyFont="1" applyFill="1" applyBorder="1" applyAlignment="1">
      <alignment horizontal="center" vertical="center" wrapText="1"/>
    </xf>
    <xf numFmtId="0" fontId="4" fillId="0" borderId="58" xfId="3" applyFont="1" applyBorder="1" applyAlignment="1">
      <alignment horizontal="center" vertical="center" wrapText="1"/>
    </xf>
    <xf numFmtId="0" fontId="15" fillId="15" borderId="58" xfId="3" applyFill="1" applyBorder="1" applyAlignment="1">
      <alignment horizontal="center" vertical="center"/>
    </xf>
    <xf numFmtId="0" fontId="15" fillId="15" borderId="58" xfId="3" applyFill="1" applyBorder="1" applyAlignment="1">
      <alignment horizontal="center" vertical="center" wrapText="1"/>
    </xf>
    <xf numFmtId="0" fontId="15" fillId="0" borderId="58" xfId="3" applyBorder="1" applyAlignment="1">
      <alignment horizontal="center" vertical="center" wrapText="1"/>
    </xf>
    <xf numFmtId="0" fontId="7" fillId="5" borderId="58" xfId="3" applyFont="1" applyFill="1" applyBorder="1" applyAlignment="1">
      <alignment horizontal="center" vertical="center" wrapText="1"/>
    </xf>
    <xf numFmtId="0" fontId="7" fillId="6" borderId="58" xfId="3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/>
    </xf>
    <xf numFmtId="0" fontId="4" fillId="0" borderId="30" xfId="0" applyFont="1" applyBorder="1" applyAlignment="1">
      <alignment vertical="center" wrapText="1"/>
    </xf>
    <xf numFmtId="0" fontId="5" fillId="0" borderId="30" xfId="0" applyFont="1" applyBorder="1"/>
    <xf numFmtId="0" fontId="5" fillId="0" borderId="23" xfId="0" applyFont="1" applyBorder="1"/>
    <xf numFmtId="0" fontId="7" fillId="4" borderId="20" xfId="0" applyFont="1" applyFill="1" applyBorder="1" applyAlignment="1">
      <alignment horizontal="center" vertical="center" wrapText="1"/>
    </xf>
    <xf numFmtId="0" fontId="7" fillId="0" borderId="25" xfId="3" applyFont="1" applyBorder="1" applyAlignment="1">
      <alignment horizontal="center" vertical="center" wrapText="1"/>
    </xf>
    <xf numFmtId="0" fontId="5" fillId="0" borderId="35" xfId="3" applyFont="1" applyBorder="1"/>
    <xf numFmtId="0" fontId="4" fillId="0" borderId="20" xfId="3" applyFont="1" applyBorder="1" applyAlignment="1">
      <alignment horizontal="center" vertical="center"/>
    </xf>
    <xf numFmtId="0" fontId="5" fillId="0" borderId="38" xfId="3" applyFont="1" applyBorder="1"/>
    <xf numFmtId="0" fontId="7" fillId="0" borderId="20" xfId="3" applyFont="1" applyBorder="1" applyAlignment="1">
      <alignment horizontal="center" vertical="center"/>
    </xf>
    <xf numFmtId="0" fontId="15" fillId="15" borderId="58" xfId="3" applyFill="1" applyBorder="1" applyAlignment="1">
      <alignment horizontal="center" vertical="center"/>
    </xf>
    <xf numFmtId="0" fontId="15" fillId="15" borderId="59" xfId="3" applyFill="1" applyBorder="1" applyAlignment="1">
      <alignment horizontal="center" vertical="center"/>
    </xf>
    <xf numFmtId="0" fontId="16" fillId="0" borderId="58" xfId="3" applyFont="1" applyBorder="1" applyAlignment="1">
      <alignment horizontal="center" vertical="center"/>
    </xf>
    <xf numFmtId="0" fontId="16" fillId="0" borderId="59" xfId="3" applyFont="1" applyBorder="1" applyAlignment="1">
      <alignment horizontal="center" vertical="center"/>
    </xf>
    <xf numFmtId="0" fontId="21" fillId="4" borderId="58" xfId="0" applyFont="1" applyFill="1" applyBorder="1" applyAlignment="1">
      <alignment horizontal="center" vertical="center" wrapText="1"/>
    </xf>
    <xf numFmtId="0" fontId="19" fillId="4" borderId="58" xfId="0" applyFont="1" applyFill="1" applyBorder="1" applyAlignment="1">
      <alignment horizontal="center" vertical="center"/>
    </xf>
    <xf numFmtId="0" fontId="21" fillId="0" borderId="58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4" fillId="4" borderId="20" xfId="0" applyFont="1" applyFill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4" borderId="66" xfId="0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center" wrapText="1"/>
    </xf>
    <xf numFmtId="0" fontId="22" fillId="15" borderId="58" xfId="0" applyFont="1" applyFill="1" applyBorder="1" applyAlignment="1">
      <alignment horizontal="center" vertical="center"/>
    </xf>
    <xf numFmtId="0" fontId="20" fillId="0" borderId="61" xfId="0" applyFont="1" applyBorder="1" applyAlignment="1">
      <alignment horizontal="center" vertical="center" wrapText="1"/>
    </xf>
    <xf numFmtId="0" fontId="20" fillId="0" borderId="67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wrapText="1"/>
    </xf>
    <xf numFmtId="0" fontId="7" fillId="4" borderId="41" xfId="0" applyFont="1" applyFill="1" applyBorder="1" applyAlignment="1">
      <alignment horizontal="center" vertical="center" wrapText="1"/>
    </xf>
    <xf numFmtId="0" fontId="5" fillId="0" borderId="31" xfId="0" applyFont="1" applyBorder="1"/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7" fillId="10" borderId="42" xfId="0" applyFont="1" applyFill="1" applyBorder="1" applyAlignment="1">
      <alignment horizontal="center" vertical="center"/>
    </xf>
    <xf numFmtId="0" fontId="5" fillId="0" borderId="44" xfId="0" applyFont="1" applyBorder="1"/>
    <xf numFmtId="0" fontId="7" fillId="0" borderId="43" xfId="0" applyFont="1" applyBorder="1" applyAlignment="1">
      <alignment horizontal="center" vertical="center" wrapText="1"/>
    </xf>
    <xf numFmtId="0" fontId="5" fillId="0" borderId="1" xfId="0" applyFont="1" applyBorder="1"/>
    <xf numFmtId="0" fontId="7" fillId="0" borderId="43" xfId="0" applyFont="1" applyBorder="1" applyAlignment="1">
      <alignment horizontal="center" vertical="center"/>
    </xf>
    <xf numFmtId="0" fontId="19" fillId="0" borderId="20" xfId="0" applyFont="1" applyBorder="1" applyAlignment="1">
      <alignment vertical="center" wrapText="1"/>
    </xf>
    <xf numFmtId="0" fontId="22" fillId="0" borderId="38" xfId="0" applyFont="1" applyBorder="1"/>
    <xf numFmtId="0" fontId="22" fillId="0" borderId="40" xfId="0" applyFont="1" applyBorder="1"/>
    <xf numFmtId="0" fontId="4" fillId="0" borderId="20" xfId="0" applyFont="1" applyBorder="1" applyAlignment="1">
      <alignment vertical="center" wrapText="1"/>
    </xf>
    <xf numFmtId="0" fontId="14" fillId="7" borderId="20" xfId="0" applyFont="1" applyFill="1" applyBorder="1" applyAlignment="1">
      <alignment horizontal="center" vertical="center" wrapText="1"/>
    </xf>
    <xf numFmtId="0" fontId="7" fillId="7" borderId="42" xfId="0" applyFont="1" applyFill="1" applyBorder="1" applyAlignment="1">
      <alignment horizontal="center" vertical="center" wrapText="1"/>
    </xf>
    <xf numFmtId="0" fontId="5" fillId="0" borderId="45" xfId="0" applyFont="1" applyBorder="1"/>
    <xf numFmtId="0" fontId="5" fillId="0" borderId="46" xfId="0" applyFont="1" applyBorder="1"/>
    <xf numFmtId="0" fontId="12" fillId="0" borderId="20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8" fillId="2" borderId="11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0" fontId="9" fillId="3" borderId="16" xfId="0" applyFont="1" applyFill="1" applyBorder="1" applyAlignment="1">
      <alignment horizontal="center" vertical="center" wrapText="1"/>
    </xf>
    <xf numFmtId="0" fontId="5" fillId="0" borderId="17" xfId="0" applyFont="1" applyBorder="1"/>
    <xf numFmtId="0" fontId="21" fillId="0" borderId="20" xfId="0" applyFont="1" applyBorder="1" applyAlignment="1">
      <alignment vertical="center" wrapText="1"/>
    </xf>
    <xf numFmtId="0" fontId="7" fillId="0" borderId="20" xfId="0" applyFont="1" applyBorder="1" applyAlignment="1">
      <alignment vertical="top" wrapText="1"/>
    </xf>
    <xf numFmtId="0" fontId="7" fillId="0" borderId="20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7" fillId="0" borderId="20" xfId="0" applyFont="1" applyBorder="1" applyAlignment="1">
      <alignment horizontal="center" vertical="top" wrapText="1"/>
    </xf>
    <xf numFmtId="0" fontId="7" fillId="5" borderId="21" xfId="0" applyFont="1" applyFill="1" applyBorder="1" applyAlignment="1">
      <alignment horizontal="center" vertical="center" wrapText="1"/>
    </xf>
    <xf numFmtId="0" fontId="5" fillId="0" borderId="34" xfId="0" applyFont="1" applyBorder="1"/>
    <xf numFmtId="0" fontId="5" fillId="0" borderId="24" xfId="0" applyFont="1" applyBorder="1"/>
    <xf numFmtId="0" fontId="4" fillId="0" borderId="3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0" fontId="7" fillId="6" borderId="3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5" fillId="0" borderId="27" xfId="0" applyFont="1" applyBorder="1"/>
    <xf numFmtId="0" fontId="7" fillId="4" borderId="21" xfId="0" applyFont="1" applyFill="1" applyBorder="1" applyAlignment="1">
      <alignment horizontal="center" vertical="center" wrapText="1"/>
    </xf>
    <xf numFmtId="0" fontId="4" fillId="15" borderId="21" xfId="0" applyFont="1" applyFill="1" applyBorder="1" applyAlignment="1">
      <alignment horizontal="center" vertical="center"/>
    </xf>
    <xf numFmtId="0" fontId="5" fillId="15" borderId="27" xfId="0" applyFont="1" applyFill="1" applyBorder="1"/>
    <xf numFmtId="0" fontId="5" fillId="0" borderId="23" xfId="0" applyFont="1" applyBorder="1" applyAlignment="1">
      <alignment vertical="center"/>
    </xf>
    <xf numFmtId="0" fontId="4" fillId="0" borderId="6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5" fillId="0" borderId="36" xfId="0" applyFont="1" applyBorder="1"/>
    <xf numFmtId="0" fontId="7" fillId="4" borderId="21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 wrapText="1"/>
    </xf>
    <xf numFmtId="0" fontId="5" fillId="0" borderId="26" xfId="0" applyFont="1" applyBorder="1"/>
    <xf numFmtId="0" fontId="7" fillId="4" borderId="32" xfId="0" applyFont="1" applyFill="1" applyBorder="1" applyAlignment="1">
      <alignment horizontal="center" vertical="center" wrapText="1"/>
    </xf>
    <xf numFmtId="0" fontId="5" fillId="0" borderId="33" xfId="0" applyFont="1" applyBorder="1"/>
    <xf numFmtId="0" fontId="5" fillId="0" borderId="35" xfId="0" applyFont="1" applyBorder="1"/>
    <xf numFmtId="0" fontId="4" fillId="15" borderId="25" xfId="0" applyFont="1" applyFill="1" applyBorder="1" applyAlignment="1">
      <alignment horizontal="center" vertical="center"/>
    </xf>
    <xf numFmtId="0" fontId="5" fillId="15" borderId="35" xfId="0" applyFont="1" applyFill="1" applyBorder="1"/>
    <xf numFmtId="0" fontId="7" fillId="4" borderId="38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4" fillId="9" borderId="48" xfId="0" applyFont="1" applyFill="1" applyBorder="1" applyAlignment="1">
      <alignment horizontal="center" vertical="center"/>
    </xf>
    <xf numFmtId="0" fontId="5" fillId="0" borderId="49" xfId="0" applyFont="1" applyBorder="1"/>
    <xf numFmtId="0" fontId="5" fillId="0" borderId="37" xfId="0" applyFont="1" applyBorder="1"/>
    <xf numFmtId="0" fontId="17" fillId="9" borderId="48" xfId="0" applyFont="1" applyFill="1" applyBorder="1" applyAlignment="1">
      <alignment horizontal="center" vertical="center"/>
    </xf>
    <xf numFmtId="0" fontId="17" fillId="9" borderId="48" xfId="0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9" borderId="48" xfId="0" applyFont="1" applyFill="1" applyBorder="1" applyAlignment="1">
      <alignment horizontal="center" vertical="center" wrapText="1"/>
    </xf>
    <xf numFmtId="0" fontId="18" fillId="0" borderId="48" xfId="0" applyFont="1" applyBorder="1" applyAlignment="1">
      <alignment horizontal="center" wrapText="1"/>
    </xf>
    <xf numFmtId="0" fontId="4" fillId="0" borderId="48" xfId="0" applyFont="1" applyBorder="1" applyAlignment="1">
      <alignment horizontal="center"/>
    </xf>
    <xf numFmtId="164" fontId="3" fillId="0" borderId="68" xfId="0" applyNumberFormat="1" applyFont="1" applyBorder="1" applyAlignment="1">
      <alignment horizontal="center" vertical="center"/>
    </xf>
    <xf numFmtId="164" fontId="3" fillId="0" borderId="70" xfId="0" applyNumberFormat="1" applyFont="1" applyBorder="1" applyAlignment="1">
      <alignment horizontal="center" vertical="center"/>
    </xf>
    <xf numFmtId="164" fontId="3" fillId="0" borderId="71" xfId="0" applyNumberFormat="1" applyFont="1" applyBorder="1" applyAlignment="1">
      <alignment horizontal="center" vertical="center"/>
    </xf>
    <xf numFmtId="164" fontId="3" fillId="0" borderId="73" xfId="0" applyNumberFormat="1" applyFont="1" applyBorder="1" applyAlignment="1">
      <alignment horizontal="center" vertical="center"/>
    </xf>
    <xf numFmtId="0" fontId="24" fillId="0" borderId="74" xfId="0" applyFont="1" applyBorder="1" applyAlignment="1">
      <alignment horizontal="left" vertical="center" wrapText="1"/>
    </xf>
    <xf numFmtId="0" fontId="0" fillId="0" borderId="75" xfId="0" applyBorder="1" applyAlignment="1">
      <alignment horizontal="left"/>
    </xf>
    <xf numFmtId="0" fontId="0" fillId="0" borderId="76" xfId="0" applyBorder="1" applyAlignment="1">
      <alignment horizontal="left"/>
    </xf>
    <xf numFmtId="0" fontId="6" fillId="0" borderId="47" xfId="0" applyFont="1" applyBorder="1" applyAlignment="1">
      <alignment horizontal="center" wrapText="1"/>
    </xf>
    <xf numFmtId="0" fontId="5" fillId="0" borderId="47" xfId="0" applyFont="1" applyBorder="1"/>
    <xf numFmtId="0" fontId="6" fillId="0" borderId="47" xfId="0" applyFont="1" applyBorder="1" applyAlignment="1">
      <alignment wrapText="1"/>
    </xf>
    <xf numFmtId="0" fontId="0" fillId="0" borderId="47" xfId="0" applyBorder="1"/>
    <xf numFmtId="165" fontId="6" fillId="0" borderId="47" xfId="0" applyNumberFormat="1" applyFont="1" applyBorder="1" applyAlignment="1">
      <alignment horizontal="left" wrapText="1"/>
    </xf>
    <xf numFmtId="0" fontId="6" fillId="0" borderId="47" xfId="0" applyFont="1" applyBorder="1" applyAlignment="1">
      <alignment horizontal="left" wrapText="1"/>
    </xf>
    <xf numFmtId="0" fontId="2" fillId="0" borderId="47" xfId="0" applyFont="1" applyBorder="1"/>
    <xf numFmtId="0" fontId="21" fillId="0" borderId="20" xfId="0" applyFont="1" applyBorder="1" applyAlignment="1">
      <alignment horizontal="center" vertical="center" wrapText="1"/>
    </xf>
    <xf numFmtId="0" fontId="23" fillId="0" borderId="68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23" fillId="0" borderId="70" xfId="0" applyFont="1" applyBorder="1" applyAlignment="1">
      <alignment horizontal="center" vertical="center"/>
    </xf>
    <xf numFmtId="0" fontId="23" fillId="0" borderId="71" xfId="0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</cellXfs>
  <cellStyles count="4">
    <cellStyle name="Millares [0] 2" xfId="2" xr:uid="{9E356859-292A-466C-B0A3-16AC3D12B009}"/>
    <cellStyle name="Normal" xfId="0" builtinId="0"/>
    <cellStyle name="Normal 2" xfId="1" xr:uid="{E1D2FA47-64E6-4D0C-ACC7-81270689B4E9}"/>
    <cellStyle name="Normal 3" xfId="3" xr:uid="{8EF55463-2DC0-4B8D-BFDE-ADB4F32577AC}"/>
  </cellStyles>
  <dxfs count="442"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577273</xdr:colOff>
      <xdr:row>1</xdr:row>
      <xdr:rowOff>173181</xdr:rowOff>
    </xdr:from>
    <xdr:to>
      <xdr:col>1</xdr:col>
      <xdr:colOff>161637</xdr:colOff>
      <xdr:row>2</xdr:row>
      <xdr:rowOff>577272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7CB6B0-CA1C-4B77-B289-4BCA13F1A2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73" y="369454"/>
          <a:ext cx="877455" cy="11545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83"/>
  <sheetViews>
    <sheetView tabSelected="1" zoomScale="25" zoomScaleNormal="25" workbookViewId="0">
      <selection activeCell="C2" sqref="C2:AF3"/>
    </sheetView>
  </sheetViews>
  <sheetFormatPr baseColWidth="10" defaultColWidth="14.453125" defaultRowHeight="15" customHeight="1"/>
  <cols>
    <col min="1" max="1" width="18.54296875" customWidth="1"/>
    <col min="2" max="2" width="15.26953125" customWidth="1"/>
    <col min="3" max="3" width="75.81640625" customWidth="1"/>
    <col min="4" max="4" width="79.54296875" customWidth="1"/>
    <col min="5" max="5" width="68.26953125" customWidth="1"/>
    <col min="6" max="6" width="14.81640625" customWidth="1"/>
    <col min="7" max="7" width="64.81640625" customWidth="1"/>
    <col min="8" max="8" width="35.453125" customWidth="1"/>
    <col min="9" max="9" width="32.453125" customWidth="1"/>
    <col min="10" max="10" width="19.26953125" hidden="1" customWidth="1"/>
    <col min="11" max="11" width="18" hidden="1" customWidth="1"/>
    <col min="12" max="12" width="10.7265625" customWidth="1"/>
    <col min="13" max="13" width="5.7265625" customWidth="1"/>
    <col min="14" max="14" width="10.7265625" customWidth="1"/>
    <col min="15" max="15" width="5.7265625" customWidth="1"/>
    <col min="16" max="16" width="12.453125" customWidth="1"/>
    <col min="17" max="17" width="5.7265625" customWidth="1"/>
    <col min="18" max="18" width="13.1796875" customWidth="1"/>
    <col min="19" max="19" width="5.7265625" customWidth="1"/>
    <col min="20" max="20" width="16.54296875" customWidth="1"/>
    <col min="21" max="21" width="5.7265625" customWidth="1"/>
    <col min="22" max="22" width="10.7265625" customWidth="1"/>
    <col min="23" max="23" width="5.7265625" customWidth="1"/>
    <col min="24" max="25" width="14" customWidth="1"/>
    <col min="26" max="26" width="45.7265625" customWidth="1"/>
    <col min="27" max="27" width="20.7265625" customWidth="1"/>
    <col min="28" max="28" width="17.7265625" customWidth="1"/>
    <col min="29" max="29" width="20.453125" customWidth="1"/>
    <col min="30" max="30" width="27.26953125" customWidth="1"/>
    <col min="31" max="32" width="20.7265625" customWidth="1"/>
  </cols>
  <sheetData>
    <row r="1" spans="1:34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4" ht="59.25" customHeight="1">
      <c r="A2" s="295"/>
      <c r="B2" s="296"/>
      <c r="C2" s="310" t="s">
        <v>844</v>
      </c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2"/>
    </row>
    <row r="3" spans="1:34" ht="59.25" customHeight="1" thickBot="1">
      <c r="A3" s="297"/>
      <c r="B3" s="298"/>
      <c r="C3" s="313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314"/>
      <c r="AD3" s="314"/>
      <c r="AE3" s="314"/>
      <c r="AF3" s="315"/>
    </row>
    <row r="4" spans="1:34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4" ht="24.75" customHeight="1" thickBot="1">
      <c r="A5" s="299" t="s">
        <v>845</v>
      </c>
      <c r="B5" s="300"/>
      <c r="C5" s="301"/>
      <c r="D5" s="302"/>
      <c r="E5" s="303"/>
      <c r="F5" s="303"/>
      <c r="G5" s="303"/>
      <c r="H5" s="303"/>
      <c r="I5" s="304"/>
      <c r="J5" s="304"/>
      <c r="K5" s="302"/>
      <c r="L5" s="303"/>
      <c r="M5" s="303"/>
      <c r="N5" s="303"/>
      <c r="O5" s="303"/>
      <c r="P5" s="304"/>
      <c r="Q5" s="302"/>
      <c r="R5" s="305"/>
      <c r="S5" s="306"/>
      <c r="T5" s="307"/>
      <c r="U5" s="304"/>
      <c r="V5" s="302"/>
      <c r="W5" s="305"/>
      <c r="X5" s="305"/>
      <c r="Y5" s="302"/>
      <c r="Z5" s="303"/>
      <c r="AA5" s="304"/>
      <c r="AB5" s="304"/>
      <c r="AC5" s="304"/>
      <c r="AD5" s="307"/>
      <c r="AE5" s="308"/>
      <c r="AF5" s="308"/>
    </row>
    <row r="6" spans="1:34" thickBot="1">
      <c r="F6" s="2"/>
      <c r="G6" s="3"/>
      <c r="J6" s="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3"/>
      <c r="Y6" s="3"/>
      <c r="Z6" s="3"/>
      <c r="AA6" s="3"/>
      <c r="AB6" s="6"/>
      <c r="AE6" s="7"/>
      <c r="AF6" s="7"/>
    </row>
    <row r="7" spans="1:34" ht="15.75" customHeight="1" thickBot="1">
      <c r="A7" s="282" t="s">
        <v>0</v>
      </c>
      <c r="B7" s="283"/>
      <c r="C7" s="283"/>
      <c r="D7" s="283"/>
      <c r="E7" s="283"/>
      <c r="F7" s="283"/>
      <c r="G7" s="283"/>
      <c r="H7" s="284"/>
      <c r="I7" s="8" t="s">
        <v>1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240" t="s">
        <v>2</v>
      </c>
      <c r="AA7" s="241"/>
      <c r="AB7" s="11"/>
      <c r="AC7" s="242" t="s">
        <v>3</v>
      </c>
      <c r="AD7" s="243"/>
      <c r="AE7" s="243"/>
      <c r="AF7" s="244"/>
    </row>
    <row r="8" spans="1:34" ht="74.25" customHeight="1">
      <c r="A8" s="12" t="s">
        <v>4</v>
      </c>
      <c r="B8" s="13" t="s">
        <v>5</v>
      </c>
      <c r="C8" s="14" t="s">
        <v>6</v>
      </c>
      <c r="D8" s="14" t="s">
        <v>7</v>
      </c>
      <c r="E8" s="14" t="s">
        <v>8</v>
      </c>
      <c r="F8" s="14" t="s">
        <v>9</v>
      </c>
      <c r="G8" s="15" t="s">
        <v>10</v>
      </c>
      <c r="H8" s="16" t="s">
        <v>11</v>
      </c>
      <c r="I8" s="12" t="s">
        <v>12</v>
      </c>
      <c r="J8" s="14" t="s">
        <v>13</v>
      </c>
      <c r="K8" s="14" t="s">
        <v>14</v>
      </c>
      <c r="L8" s="245" t="s">
        <v>15</v>
      </c>
      <c r="M8" s="246"/>
      <c r="N8" s="245" t="s">
        <v>16</v>
      </c>
      <c r="O8" s="246"/>
      <c r="P8" s="245" t="s">
        <v>17</v>
      </c>
      <c r="Q8" s="246"/>
      <c r="R8" s="245" t="s">
        <v>18</v>
      </c>
      <c r="S8" s="246"/>
      <c r="T8" s="245" t="s">
        <v>19</v>
      </c>
      <c r="U8" s="246"/>
      <c r="V8" s="245" t="s">
        <v>20</v>
      </c>
      <c r="W8" s="246"/>
      <c r="X8" s="17" t="s">
        <v>21</v>
      </c>
      <c r="Y8" s="18" t="s">
        <v>22</v>
      </c>
      <c r="Z8" s="12" t="s">
        <v>23</v>
      </c>
      <c r="AA8" s="15" t="s">
        <v>24</v>
      </c>
      <c r="AB8" s="19" t="s">
        <v>25</v>
      </c>
      <c r="AC8" s="13" t="s">
        <v>26</v>
      </c>
      <c r="AD8" s="14" t="s">
        <v>27</v>
      </c>
      <c r="AE8" s="14" t="s">
        <v>28</v>
      </c>
      <c r="AF8" s="20" t="s">
        <v>29</v>
      </c>
    </row>
    <row r="9" spans="1:34" ht="276.75" customHeight="1">
      <c r="A9" s="188" t="s">
        <v>30</v>
      </c>
      <c r="B9" s="263" t="s">
        <v>31</v>
      </c>
      <c r="C9" s="206" t="s">
        <v>32</v>
      </c>
      <c r="D9" s="309" t="s">
        <v>713</v>
      </c>
      <c r="E9" s="206" t="s">
        <v>33</v>
      </c>
      <c r="F9" s="206" t="s">
        <v>34</v>
      </c>
      <c r="G9" s="22" t="s">
        <v>35</v>
      </c>
      <c r="H9" s="23" t="s">
        <v>36</v>
      </c>
      <c r="I9" s="24" t="s">
        <v>37</v>
      </c>
      <c r="J9" s="25" t="s">
        <v>38</v>
      </c>
      <c r="K9" s="25" t="s">
        <v>39</v>
      </c>
      <c r="L9" s="25" t="s">
        <v>40</v>
      </c>
      <c r="M9" s="25">
        <v>1</v>
      </c>
      <c r="N9" s="25" t="s">
        <v>41</v>
      </c>
      <c r="O9" s="25">
        <f t="shared" ref="O9:O20" si="0">IF(N9="Baja",1,IF(N9="Media",5,10))</f>
        <v>5</v>
      </c>
      <c r="P9" s="25" t="s">
        <v>42</v>
      </c>
      <c r="Q9" s="25">
        <f t="shared" ref="Q9:Q20" si="1">IF(P9="Breve",1,IF(P9="Temporal",5,10))</f>
        <v>5</v>
      </c>
      <c r="R9" s="25" t="s">
        <v>43</v>
      </c>
      <c r="S9" s="25">
        <f t="shared" ref="S9:S20" si="2">IF(R9="Reversible",1,IF(R9="Recuperable",5,10))</f>
        <v>5</v>
      </c>
      <c r="T9" s="25" t="s">
        <v>44</v>
      </c>
      <c r="U9" s="25">
        <f t="shared" ref="U9:U20" si="3">IF(T9="Baja",1,IF(T9="Moderada",5,10))</f>
        <v>5</v>
      </c>
      <c r="V9" s="25" t="s">
        <v>34</v>
      </c>
      <c r="W9" s="25">
        <f t="shared" ref="W9:W20" si="4">IF(V9="No",1,10)</f>
        <v>10</v>
      </c>
      <c r="X9" s="26">
        <f t="shared" ref="X9:X30" si="5">SUM(M9*O9*Q9*S9*U9)</f>
        <v>625</v>
      </c>
      <c r="Y9" s="25" t="str">
        <f t="shared" ref="Y9:Y20" si="6">IF(X9&gt;=10000,"Alta",IF(X9&gt;=1250,"Moderada",IF(X9&lt;=1000,"Baja")))</f>
        <v>Baja</v>
      </c>
      <c r="Z9" s="25" t="s">
        <v>45</v>
      </c>
      <c r="AA9" s="25" t="s">
        <v>34</v>
      </c>
      <c r="AB9" s="27" t="str">
        <f t="shared" ref="AB9:AB20" si="7">IF(X9&gt;=6249,"Significativo",IF(AA9="No","Significativo","No Significativo"))</f>
        <v>No Significativo</v>
      </c>
      <c r="AC9" s="28"/>
      <c r="AD9" s="25" t="s">
        <v>46</v>
      </c>
      <c r="AE9" s="25" t="s">
        <v>47</v>
      </c>
      <c r="AF9" s="25" t="s">
        <v>48</v>
      </c>
      <c r="AG9" s="29"/>
    </row>
    <row r="10" spans="1:34" ht="182">
      <c r="A10" s="187"/>
      <c r="B10" s="254"/>
      <c r="C10" s="187"/>
      <c r="D10" s="187"/>
      <c r="E10" s="187"/>
      <c r="F10" s="187"/>
      <c r="G10" s="22" t="s">
        <v>49</v>
      </c>
      <c r="H10" s="25" t="s">
        <v>50</v>
      </c>
      <c r="I10" s="24" t="s">
        <v>51</v>
      </c>
      <c r="J10" s="25" t="str">
        <f>VLOOKUP(I10,I,2,FALSE)</f>
        <v>(-) Negativo</v>
      </c>
      <c r="K10" s="25" t="s">
        <v>39</v>
      </c>
      <c r="L10" s="25" t="s">
        <v>52</v>
      </c>
      <c r="M10" s="25">
        <f t="shared" ref="M10:M20" si="8">IF(L10="Puntual",1,IF(L10="Local",5,10))</f>
        <v>1</v>
      </c>
      <c r="N10" s="25" t="s">
        <v>41</v>
      </c>
      <c r="O10" s="25">
        <f t="shared" si="0"/>
        <v>5</v>
      </c>
      <c r="P10" s="25" t="s">
        <v>42</v>
      </c>
      <c r="Q10" s="25">
        <f t="shared" si="1"/>
        <v>5</v>
      </c>
      <c r="R10" s="25" t="s">
        <v>43</v>
      </c>
      <c r="S10" s="25">
        <f t="shared" si="2"/>
        <v>5</v>
      </c>
      <c r="T10" s="25" t="s">
        <v>53</v>
      </c>
      <c r="U10" s="25">
        <f t="shared" si="3"/>
        <v>1</v>
      </c>
      <c r="V10" s="25" t="s">
        <v>34</v>
      </c>
      <c r="W10" s="25">
        <f t="shared" si="4"/>
        <v>10</v>
      </c>
      <c r="X10" s="26">
        <f t="shared" si="5"/>
        <v>125</v>
      </c>
      <c r="Y10" s="25" t="str">
        <f t="shared" si="6"/>
        <v>Baja</v>
      </c>
      <c r="Z10" s="25" t="s">
        <v>54</v>
      </c>
      <c r="AA10" s="25" t="s">
        <v>34</v>
      </c>
      <c r="AB10" s="27" t="str">
        <f t="shared" si="7"/>
        <v>No Significativo</v>
      </c>
      <c r="AC10" s="28"/>
      <c r="AD10" s="25" t="s">
        <v>55</v>
      </c>
      <c r="AE10" s="25" t="s">
        <v>56</v>
      </c>
      <c r="AF10" s="25" t="s">
        <v>57</v>
      </c>
      <c r="AG10" s="29"/>
    </row>
    <row r="11" spans="1:34" ht="250.5" customHeight="1">
      <c r="A11" s="272" t="s">
        <v>30</v>
      </c>
      <c r="B11" s="263" t="s">
        <v>31</v>
      </c>
      <c r="C11" s="206" t="s">
        <v>58</v>
      </c>
      <c r="D11" s="206" t="s">
        <v>59</v>
      </c>
      <c r="E11" s="206" t="s">
        <v>60</v>
      </c>
      <c r="F11" s="206" t="s">
        <v>34</v>
      </c>
      <c r="G11" s="22" t="s">
        <v>35</v>
      </c>
      <c r="H11" s="23" t="s">
        <v>36</v>
      </c>
      <c r="I11" s="24" t="s">
        <v>37</v>
      </c>
      <c r="J11" s="25" t="s">
        <v>38</v>
      </c>
      <c r="K11" s="25" t="s">
        <v>39</v>
      </c>
      <c r="L11" s="25" t="s">
        <v>40</v>
      </c>
      <c r="M11" s="25">
        <f t="shared" si="8"/>
        <v>5</v>
      </c>
      <c r="N11" s="25" t="s">
        <v>41</v>
      </c>
      <c r="O11" s="25">
        <f t="shared" si="0"/>
        <v>5</v>
      </c>
      <c r="P11" s="25" t="s">
        <v>42</v>
      </c>
      <c r="Q11" s="25">
        <f t="shared" si="1"/>
        <v>5</v>
      </c>
      <c r="R11" s="25" t="s">
        <v>43</v>
      </c>
      <c r="S11" s="25">
        <f t="shared" si="2"/>
        <v>5</v>
      </c>
      <c r="T11" s="25" t="s">
        <v>44</v>
      </c>
      <c r="U11" s="25">
        <f t="shared" si="3"/>
        <v>5</v>
      </c>
      <c r="V11" s="25" t="s">
        <v>34</v>
      </c>
      <c r="W11" s="25">
        <f t="shared" si="4"/>
        <v>10</v>
      </c>
      <c r="X11" s="26">
        <f t="shared" si="5"/>
        <v>3125</v>
      </c>
      <c r="Y11" s="25" t="str">
        <f t="shared" si="6"/>
        <v>Moderada</v>
      </c>
      <c r="Z11" s="25" t="s">
        <v>45</v>
      </c>
      <c r="AA11" s="25" t="s">
        <v>34</v>
      </c>
      <c r="AB11" s="27" t="str">
        <f t="shared" si="7"/>
        <v>No Significativo</v>
      </c>
      <c r="AC11" s="28"/>
      <c r="AD11" s="25" t="s">
        <v>46</v>
      </c>
      <c r="AE11" s="25" t="s">
        <v>47</v>
      </c>
      <c r="AF11" s="25" t="s">
        <v>48</v>
      </c>
      <c r="AG11" s="29"/>
    </row>
    <row r="12" spans="1:34" ht="285" customHeight="1" thickBot="1">
      <c r="A12" s="273"/>
      <c r="B12" s="262"/>
      <c r="C12" s="187"/>
      <c r="D12" s="187"/>
      <c r="E12" s="187"/>
      <c r="F12" s="187"/>
      <c r="G12" s="22" t="s">
        <v>49</v>
      </c>
      <c r="H12" s="25" t="s">
        <v>50</v>
      </c>
      <c r="I12" s="24" t="s">
        <v>51</v>
      </c>
      <c r="J12" s="25" t="str">
        <f>VLOOKUP(I12,I,2,FALSE)</f>
        <v>(-) Negativo</v>
      </c>
      <c r="K12" s="25" t="s">
        <v>39</v>
      </c>
      <c r="L12" s="25" t="s">
        <v>52</v>
      </c>
      <c r="M12" s="25">
        <f t="shared" si="8"/>
        <v>1</v>
      </c>
      <c r="N12" s="25" t="s">
        <v>41</v>
      </c>
      <c r="O12" s="25">
        <f t="shared" si="0"/>
        <v>5</v>
      </c>
      <c r="P12" s="25" t="s">
        <v>42</v>
      </c>
      <c r="Q12" s="25">
        <f t="shared" si="1"/>
        <v>5</v>
      </c>
      <c r="R12" s="25" t="s">
        <v>43</v>
      </c>
      <c r="S12" s="25">
        <f t="shared" si="2"/>
        <v>5</v>
      </c>
      <c r="T12" s="25" t="s">
        <v>53</v>
      </c>
      <c r="U12" s="25">
        <f t="shared" si="3"/>
        <v>1</v>
      </c>
      <c r="V12" s="25" t="s">
        <v>34</v>
      </c>
      <c r="W12" s="25">
        <f t="shared" si="4"/>
        <v>10</v>
      </c>
      <c r="X12" s="26">
        <f t="shared" si="5"/>
        <v>125</v>
      </c>
      <c r="Y12" s="25" t="str">
        <f t="shared" si="6"/>
        <v>Baja</v>
      </c>
      <c r="Z12" s="25" t="s">
        <v>54</v>
      </c>
      <c r="AA12" s="25" t="s">
        <v>34</v>
      </c>
      <c r="AB12" s="27" t="str">
        <f t="shared" si="7"/>
        <v>No Significativo</v>
      </c>
      <c r="AC12" s="28"/>
      <c r="AD12" s="25" t="s">
        <v>55</v>
      </c>
      <c r="AE12" s="25" t="s">
        <v>56</v>
      </c>
      <c r="AF12" s="25" t="s">
        <v>57</v>
      </c>
      <c r="AG12" s="29"/>
    </row>
    <row r="13" spans="1:34" ht="230.25" customHeight="1">
      <c r="A13" s="30"/>
      <c r="B13" s="31"/>
      <c r="C13" s="206" t="s">
        <v>61</v>
      </c>
      <c r="D13" s="206" t="s">
        <v>62</v>
      </c>
      <c r="E13" s="206" t="s">
        <v>63</v>
      </c>
      <c r="F13" s="206" t="s">
        <v>64</v>
      </c>
      <c r="G13" s="22" t="s">
        <v>49</v>
      </c>
      <c r="H13" s="25" t="s">
        <v>65</v>
      </c>
      <c r="I13" s="24" t="s">
        <v>51</v>
      </c>
      <c r="J13" s="25" t="str">
        <f>VLOOKUP(I13,I,2,FALSE)</f>
        <v>(-) Negativo</v>
      </c>
      <c r="K13" s="25" t="s">
        <v>39</v>
      </c>
      <c r="L13" s="25" t="s">
        <v>52</v>
      </c>
      <c r="M13" s="25">
        <f t="shared" si="8"/>
        <v>1</v>
      </c>
      <c r="N13" s="25" t="s">
        <v>41</v>
      </c>
      <c r="O13" s="25">
        <f t="shared" si="0"/>
        <v>5</v>
      </c>
      <c r="P13" s="25" t="s">
        <v>42</v>
      </c>
      <c r="Q13" s="25">
        <f t="shared" si="1"/>
        <v>5</v>
      </c>
      <c r="R13" s="25" t="s">
        <v>43</v>
      </c>
      <c r="S13" s="25">
        <f t="shared" si="2"/>
        <v>5</v>
      </c>
      <c r="T13" s="25" t="s">
        <v>53</v>
      </c>
      <c r="U13" s="25">
        <f t="shared" si="3"/>
        <v>1</v>
      </c>
      <c r="V13" s="25" t="s">
        <v>34</v>
      </c>
      <c r="W13" s="25">
        <f t="shared" si="4"/>
        <v>10</v>
      </c>
      <c r="X13" s="26">
        <f t="shared" si="5"/>
        <v>125</v>
      </c>
      <c r="Y13" s="25" t="str">
        <f t="shared" si="6"/>
        <v>Baja</v>
      </c>
      <c r="Z13" s="25" t="s">
        <v>54</v>
      </c>
      <c r="AA13" s="25" t="s">
        <v>34</v>
      </c>
      <c r="AB13" s="27" t="str">
        <f t="shared" si="7"/>
        <v>No Significativo</v>
      </c>
      <c r="AC13" s="28"/>
      <c r="AD13" s="32" t="s">
        <v>66</v>
      </c>
      <c r="AE13" s="32" t="s">
        <v>67</v>
      </c>
      <c r="AF13" s="32" t="s">
        <v>68</v>
      </c>
      <c r="AG13" s="29"/>
    </row>
    <row r="14" spans="1:34" ht="112.5" thickBot="1">
      <c r="A14" s="30"/>
      <c r="B14" s="31"/>
      <c r="C14" s="186"/>
      <c r="D14" s="186"/>
      <c r="E14" s="186"/>
      <c r="F14" s="187"/>
      <c r="G14" s="22" t="s">
        <v>69</v>
      </c>
      <c r="H14" s="25" t="s">
        <v>70</v>
      </c>
      <c r="I14" s="24" t="s">
        <v>71</v>
      </c>
      <c r="J14" s="25" t="str">
        <f>VLOOKUP(I14,I,2,FALSE)</f>
        <v>(-) Negativo</v>
      </c>
      <c r="K14" s="25" t="s">
        <v>39</v>
      </c>
      <c r="L14" s="25" t="s">
        <v>40</v>
      </c>
      <c r="M14" s="25">
        <f t="shared" si="8"/>
        <v>5</v>
      </c>
      <c r="N14" s="25" t="s">
        <v>53</v>
      </c>
      <c r="O14" s="25">
        <f t="shared" si="0"/>
        <v>1</v>
      </c>
      <c r="P14" s="25" t="s">
        <v>72</v>
      </c>
      <c r="Q14" s="25">
        <f t="shared" si="1"/>
        <v>10</v>
      </c>
      <c r="R14" s="25" t="s">
        <v>73</v>
      </c>
      <c r="S14" s="25">
        <f t="shared" si="2"/>
        <v>10</v>
      </c>
      <c r="T14" s="25" t="s">
        <v>53</v>
      </c>
      <c r="U14" s="25">
        <f t="shared" si="3"/>
        <v>1</v>
      </c>
      <c r="V14" s="25" t="s">
        <v>34</v>
      </c>
      <c r="W14" s="25">
        <f t="shared" si="4"/>
        <v>10</v>
      </c>
      <c r="X14" s="26">
        <f t="shared" si="5"/>
        <v>500</v>
      </c>
      <c r="Y14" s="25" t="str">
        <f t="shared" si="6"/>
        <v>Baja</v>
      </c>
      <c r="Z14" s="25" t="s">
        <v>74</v>
      </c>
      <c r="AA14" s="25" t="s">
        <v>34</v>
      </c>
      <c r="AB14" s="27" t="str">
        <f t="shared" si="7"/>
        <v>No Significativo</v>
      </c>
      <c r="AC14" s="25" t="s">
        <v>75</v>
      </c>
      <c r="AD14" s="25" t="s">
        <v>76</v>
      </c>
      <c r="AE14" s="25" t="s">
        <v>77</v>
      </c>
      <c r="AF14" s="25" t="s">
        <v>78</v>
      </c>
      <c r="AG14" s="33"/>
      <c r="AH14" s="29"/>
    </row>
    <row r="15" spans="1:34" ht="208.5" customHeight="1">
      <c r="A15" s="274" t="s">
        <v>30</v>
      </c>
      <c r="B15" s="263" t="s">
        <v>79</v>
      </c>
      <c r="C15" s="186"/>
      <c r="D15" s="187"/>
      <c r="E15" s="187"/>
      <c r="F15" s="206" t="s">
        <v>64</v>
      </c>
      <c r="G15" s="22" t="s">
        <v>80</v>
      </c>
      <c r="H15" s="25" t="s">
        <v>81</v>
      </c>
      <c r="I15" s="24" t="s">
        <v>82</v>
      </c>
      <c r="J15" s="25" t="str">
        <f>VLOOKUP(I15,I,2,FALSE)</f>
        <v>(-) Negativo</v>
      </c>
      <c r="K15" s="25" t="s">
        <v>39</v>
      </c>
      <c r="L15" s="25" t="s">
        <v>40</v>
      </c>
      <c r="M15" s="25">
        <f t="shared" si="8"/>
        <v>5</v>
      </c>
      <c r="N15" s="25" t="s">
        <v>41</v>
      </c>
      <c r="O15" s="25">
        <f t="shared" si="0"/>
        <v>5</v>
      </c>
      <c r="P15" s="25" t="s">
        <v>83</v>
      </c>
      <c r="Q15" s="25">
        <f t="shared" si="1"/>
        <v>1</v>
      </c>
      <c r="R15" s="25" t="s">
        <v>43</v>
      </c>
      <c r="S15" s="25">
        <f t="shared" si="2"/>
        <v>5</v>
      </c>
      <c r="T15" s="25" t="s">
        <v>53</v>
      </c>
      <c r="U15" s="25">
        <f t="shared" si="3"/>
        <v>1</v>
      </c>
      <c r="V15" s="25" t="s">
        <v>34</v>
      </c>
      <c r="W15" s="25">
        <f t="shared" si="4"/>
        <v>10</v>
      </c>
      <c r="X15" s="26">
        <f t="shared" si="5"/>
        <v>125</v>
      </c>
      <c r="Y15" s="25" t="str">
        <f t="shared" si="6"/>
        <v>Baja</v>
      </c>
      <c r="Z15" s="25" t="s">
        <v>84</v>
      </c>
      <c r="AA15" s="25" t="s">
        <v>34</v>
      </c>
      <c r="AB15" s="27" t="str">
        <f t="shared" si="7"/>
        <v>No Significativo</v>
      </c>
      <c r="AC15" s="28"/>
      <c r="AD15" s="25"/>
      <c r="AE15" s="25" t="s">
        <v>85</v>
      </c>
      <c r="AF15" s="34" t="s">
        <v>86</v>
      </c>
      <c r="AG15" s="29"/>
    </row>
    <row r="16" spans="1:34" ht="246.75" customHeight="1">
      <c r="A16" s="275"/>
      <c r="B16" s="253"/>
      <c r="C16" s="186"/>
      <c r="D16" s="206" t="s">
        <v>87</v>
      </c>
      <c r="E16" s="206" t="s">
        <v>88</v>
      </c>
      <c r="F16" s="187"/>
      <c r="G16" s="22" t="s">
        <v>35</v>
      </c>
      <c r="H16" s="25" t="s">
        <v>89</v>
      </c>
      <c r="I16" s="24" t="s">
        <v>37</v>
      </c>
      <c r="J16" s="25" t="s">
        <v>38</v>
      </c>
      <c r="K16" s="25" t="s">
        <v>39</v>
      </c>
      <c r="L16" s="25" t="s">
        <v>40</v>
      </c>
      <c r="M16" s="25">
        <f t="shared" si="8"/>
        <v>5</v>
      </c>
      <c r="N16" s="25" t="s">
        <v>41</v>
      </c>
      <c r="O16" s="25">
        <f t="shared" si="0"/>
        <v>5</v>
      </c>
      <c r="P16" s="25" t="s">
        <v>42</v>
      </c>
      <c r="Q16" s="25">
        <f t="shared" si="1"/>
        <v>5</v>
      </c>
      <c r="R16" s="25" t="s">
        <v>43</v>
      </c>
      <c r="S16" s="25">
        <f t="shared" si="2"/>
        <v>5</v>
      </c>
      <c r="T16" s="25" t="s">
        <v>44</v>
      </c>
      <c r="U16" s="25">
        <f t="shared" si="3"/>
        <v>5</v>
      </c>
      <c r="V16" s="25" t="s">
        <v>34</v>
      </c>
      <c r="W16" s="25">
        <f t="shared" si="4"/>
        <v>10</v>
      </c>
      <c r="X16" s="26">
        <f t="shared" si="5"/>
        <v>3125</v>
      </c>
      <c r="Y16" s="25" t="str">
        <f t="shared" si="6"/>
        <v>Moderada</v>
      </c>
      <c r="Z16" s="25" t="s">
        <v>45</v>
      </c>
      <c r="AA16" s="25" t="s">
        <v>34</v>
      </c>
      <c r="AB16" s="27" t="str">
        <f t="shared" si="7"/>
        <v>No Significativo</v>
      </c>
      <c r="AC16" s="28"/>
      <c r="AD16" s="25" t="s">
        <v>90</v>
      </c>
      <c r="AE16" s="25" t="s">
        <v>91</v>
      </c>
      <c r="AF16" s="25" t="s">
        <v>92</v>
      </c>
      <c r="AG16" s="29"/>
    </row>
    <row r="17" spans="1:34" ht="174">
      <c r="A17" s="275"/>
      <c r="B17" s="253"/>
      <c r="C17" s="186"/>
      <c r="D17" s="187"/>
      <c r="E17" s="187"/>
      <c r="F17" s="206" t="s">
        <v>64</v>
      </c>
      <c r="G17" s="22" t="s">
        <v>49</v>
      </c>
      <c r="H17" s="25" t="s">
        <v>93</v>
      </c>
      <c r="I17" s="24" t="s">
        <v>51</v>
      </c>
      <c r="J17" s="25" t="str">
        <f>VLOOKUP(I17,I,2,FALSE)</f>
        <v>(-) Negativo</v>
      </c>
      <c r="K17" s="25" t="s">
        <v>39</v>
      </c>
      <c r="L17" s="25" t="s">
        <v>52</v>
      </c>
      <c r="M17" s="25">
        <f t="shared" si="8"/>
        <v>1</v>
      </c>
      <c r="N17" s="25" t="s">
        <v>41</v>
      </c>
      <c r="O17" s="25">
        <f t="shared" si="0"/>
        <v>5</v>
      </c>
      <c r="P17" s="25" t="s">
        <v>42</v>
      </c>
      <c r="Q17" s="25">
        <f t="shared" si="1"/>
        <v>5</v>
      </c>
      <c r="R17" s="25" t="s">
        <v>43</v>
      </c>
      <c r="S17" s="25">
        <f t="shared" si="2"/>
        <v>5</v>
      </c>
      <c r="T17" s="25" t="s">
        <v>44</v>
      </c>
      <c r="U17" s="25">
        <f t="shared" si="3"/>
        <v>5</v>
      </c>
      <c r="V17" s="25" t="s">
        <v>34</v>
      </c>
      <c r="W17" s="25">
        <f t="shared" si="4"/>
        <v>10</v>
      </c>
      <c r="X17" s="26">
        <f t="shared" si="5"/>
        <v>625</v>
      </c>
      <c r="Y17" s="25" t="str">
        <f t="shared" si="6"/>
        <v>Baja</v>
      </c>
      <c r="Z17" s="25" t="s">
        <v>54</v>
      </c>
      <c r="AA17" s="25" t="s">
        <v>34</v>
      </c>
      <c r="AB17" s="27" t="str">
        <f t="shared" si="7"/>
        <v>No Significativo</v>
      </c>
      <c r="AC17" s="25" t="s">
        <v>94</v>
      </c>
      <c r="AD17" s="32" t="s">
        <v>95</v>
      </c>
      <c r="AE17" s="32" t="s">
        <v>96</v>
      </c>
      <c r="AF17" s="32" t="s">
        <v>97</v>
      </c>
      <c r="AG17" s="29"/>
    </row>
    <row r="18" spans="1:34" ht="101.25" customHeight="1">
      <c r="A18" s="276"/>
      <c r="B18" s="254"/>
      <c r="C18" s="187"/>
      <c r="D18" s="25" t="s">
        <v>98</v>
      </c>
      <c r="E18" s="25" t="s">
        <v>99</v>
      </c>
      <c r="F18" s="187"/>
      <c r="G18" s="22" t="s">
        <v>100</v>
      </c>
      <c r="H18" s="25" t="s">
        <v>101</v>
      </c>
      <c r="I18" s="24" t="s">
        <v>71</v>
      </c>
      <c r="J18" s="25" t="str">
        <f>VLOOKUP(I18,I,2,FALSE)</f>
        <v>(-) Negativo</v>
      </c>
      <c r="K18" s="25" t="s">
        <v>39</v>
      </c>
      <c r="L18" s="25" t="s">
        <v>40</v>
      </c>
      <c r="M18" s="25">
        <f t="shared" si="8"/>
        <v>5</v>
      </c>
      <c r="N18" s="25" t="s">
        <v>53</v>
      </c>
      <c r="O18" s="25">
        <f t="shared" si="0"/>
        <v>1</v>
      </c>
      <c r="P18" s="25" t="s">
        <v>72</v>
      </c>
      <c r="Q18" s="25">
        <f t="shared" si="1"/>
        <v>10</v>
      </c>
      <c r="R18" s="25" t="s">
        <v>73</v>
      </c>
      <c r="S18" s="25">
        <f t="shared" si="2"/>
        <v>10</v>
      </c>
      <c r="T18" s="25" t="s">
        <v>53</v>
      </c>
      <c r="U18" s="25">
        <f t="shared" si="3"/>
        <v>1</v>
      </c>
      <c r="V18" s="25" t="s">
        <v>34</v>
      </c>
      <c r="W18" s="25">
        <f t="shared" si="4"/>
        <v>10</v>
      </c>
      <c r="X18" s="26">
        <f t="shared" si="5"/>
        <v>500</v>
      </c>
      <c r="Y18" s="25" t="str">
        <f t="shared" si="6"/>
        <v>Baja</v>
      </c>
      <c r="Z18" s="25" t="s">
        <v>74</v>
      </c>
      <c r="AA18" s="25" t="s">
        <v>34</v>
      </c>
      <c r="AB18" s="27" t="str">
        <f t="shared" si="7"/>
        <v>No Significativo</v>
      </c>
      <c r="AC18" s="25" t="s">
        <v>102</v>
      </c>
      <c r="AD18" s="25" t="s">
        <v>103</v>
      </c>
      <c r="AE18" s="25" t="s">
        <v>104</v>
      </c>
      <c r="AF18" s="25" t="s">
        <v>105</v>
      </c>
      <c r="AG18" s="33"/>
      <c r="AH18" s="29"/>
    </row>
    <row r="19" spans="1:34" ht="154">
      <c r="A19" s="188" t="s">
        <v>30</v>
      </c>
      <c r="B19" s="263" t="s">
        <v>106</v>
      </c>
      <c r="C19" s="206" t="s">
        <v>107</v>
      </c>
      <c r="D19" s="206" t="s">
        <v>108</v>
      </c>
      <c r="E19" s="206" t="s">
        <v>109</v>
      </c>
      <c r="F19" s="206" t="s">
        <v>34</v>
      </c>
      <c r="G19" s="22" t="s">
        <v>49</v>
      </c>
      <c r="H19" s="25" t="s">
        <v>110</v>
      </c>
      <c r="I19" s="24" t="s">
        <v>51</v>
      </c>
      <c r="J19" s="25" t="str">
        <f>VLOOKUP(I19,I,2,FALSE)</f>
        <v>(-) Negativo</v>
      </c>
      <c r="K19" s="25" t="s">
        <v>39</v>
      </c>
      <c r="L19" s="25" t="s">
        <v>52</v>
      </c>
      <c r="M19" s="25">
        <f t="shared" si="8"/>
        <v>1</v>
      </c>
      <c r="N19" s="25" t="s">
        <v>41</v>
      </c>
      <c r="O19" s="25">
        <f t="shared" si="0"/>
        <v>5</v>
      </c>
      <c r="P19" s="25" t="s">
        <v>42</v>
      </c>
      <c r="Q19" s="25">
        <f t="shared" si="1"/>
        <v>5</v>
      </c>
      <c r="R19" s="25" t="s">
        <v>43</v>
      </c>
      <c r="S19" s="25">
        <f t="shared" si="2"/>
        <v>5</v>
      </c>
      <c r="T19" s="25" t="s">
        <v>44</v>
      </c>
      <c r="U19" s="25">
        <f t="shared" si="3"/>
        <v>5</v>
      </c>
      <c r="V19" s="25" t="s">
        <v>34</v>
      </c>
      <c r="W19" s="25">
        <f t="shared" si="4"/>
        <v>10</v>
      </c>
      <c r="X19" s="26">
        <f t="shared" si="5"/>
        <v>625</v>
      </c>
      <c r="Y19" s="25" t="str">
        <f t="shared" si="6"/>
        <v>Baja</v>
      </c>
      <c r="Z19" s="25" t="s">
        <v>54</v>
      </c>
      <c r="AA19" s="25" t="s">
        <v>34</v>
      </c>
      <c r="AB19" s="27" t="str">
        <f t="shared" si="7"/>
        <v>No Significativo</v>
      </c>
      <c r="AC19" s="28"/>
      <c r="AD19" s="32" t="s">
        <v>111</v>
      </c>
      <c r="AE19" s="25" t="s">
        <v>112</v>
      </c>
      <c r="AF19" s="25" t="s">
        <v>113</v>
      </c>
      <c r="AG19" s="29"/>
    </row>
    <row r="20" spans="1:34" ht="182">
      <c r="A20" s="186"/>
      <c r="B20" s="253"/>
      <c r="C20" s="186"/>
      <c r="D20" s="186"/>
      <c r="E20" s="186"/>
      <c r="F20" s="186"/>
      <c r="G20" s="22" t="s">
        <v>114</v>
      </c>
      <c r="H20" s="25" t="s">
        <v>115</v>
      </c>
      <c r="I20" s="24" t="s">
        <v>116</v>
      </c>
      <c r="J20" s="25" t="str">
        <f>VLOOKUP(I20,I,2,FALSE)</f>
        <v>(-) Negativo</v>
      </c>
      <c r="K20" s="25" t="s">
        <v>39</v>
      </c>
      <c r="L20" s="25" t="s">
        <v>40</v>
      </c>
      <c r="M20" s="25">
        <f t="shared" si="8"/>
        <v>5</v>
      </c>
      <c r="N20" s="25" t="s">
        <v>41</v>
      </c>
      <c r="O20" s="25">
        <f t="shared" si="0"/>
        <v>5</v>
      </c>
      <c r="P20" s="25" t="s">
        <v>42</v>
      </c>
      <c r="Q20" s="25">
        <f t="shared" si="1"/>
        <v>5</v>
      </c>
      <c r="R20" s="25" t="s">
        <v>117</v>
      </c>
      <c r="S20" s="25">
        <f t="shared" si="2"/>
        <v>1</v>
      </c>
      <c r="T20" s="25" t="s">
        <v>44</v>
      </c>
      <c r="U20" s="25">
        <f t="shared" si="3"/>
        <v>5</v>
      </c>
      <c r="V20" s="25" t="s">
        <v>34</v>
      </c>
      <c r="W20" s="25">
        <f t="shared" si="4"/>
        <v>10</v>
      </c>
      <c r="X20" s="26">
        <f t="shared" si="5"/>
        <v>625</v>
      </c>
      <c r="Y20" s="25" t="str">
        <f t="shared" si="6"/>
        <v>Baja</v>
      </c>
      <c r="Z20" s="25" t="s">
        <v>118</v>
      </c>
      <c r="AA20" s="25" t="s">
        <v>34</v>
      </c>
      <c r="AB20" s="27" t="str">
        <f t="shared" si="7"/>
        <v>No Significativo</v>
      </c>
      <c r="AC20" s="28"/>
      <c r="AD20" s="25" t="s">
        <v>119</v>
      </c>
      <c r="AE20" s="25" t="s">
        <v>120</v>
      </c>
      <c r="AF20" s="25" t="s">
        <v>121</v>
      </c>
      <c r="AG20" s="29"/>
    </row>
    <row r="21" spans="1:34" ht="234" customHeight="1">
      <c r="A21" s="187"/>
      <c r="B21" s="254"/>
      <c r="C21" s="187"/>
      <c r="D21" s="187"/>
      <c r="E21" s="187"/>
      <c r="F21" s="187"/>
      <c r="G21" s="22" t="s">
        <v>100</v>
      </c>
      <c r="H21" s="25" t="s">
        <v>122</v>
      </c>
      <c r="I21" s="24" t="s">
        <v>123</v>
      </c>
      <c r="J21" s="25" t="str">
        <f>VLOOKUP(I21,I,2,FALSE)</f>
        <v>(-) Negativo</v>
      </c>
      <c r="K21" s="25" t="s">
        <v>39</v>
      </c>
      <c r="L21" s="25" t="s">
        <v>52</v>
      </c>
      <c r="M21" s="25">
        <v>1</v>
      </c>
      <c r="N21" s="25" t="s">
        <v>41</v>
      </c>
      <c r="O21" s="25">
        <v>5</v>
      </c>
      <c r="P21" s="25" t="s">
        <v>42</v>
      </c>
      <c r="Q21" s="25">
        <v>5</v>
      </c>
      <c r="R21" s="25" t="s">
        <v>117</v>
      </c>
      <c r="S21" s="25">
        <v>1</v>
      </c>
      <c r="T21" s="25" t="s">
        <v>44</v>
      </c>
      <c r="U21" s="25">
        <v>5</v>
      </c>
      <c r="V21" s="25" t="s">
        <v>34</v>
      </c>
      <c r="W21" s="25">
        <v>10</v>
      </c>
      <c r="X21" s="26">
        <f t="shared" si="5"/>
        <v>125</v>
      </c>
      <c r="Y21" s="25" t="s">
        <v>53</v>
      </c>
      <c r="Z21" s="25" t="s">
        <v>124</v>
      </c>
      <c r="AA21" s="25" t="s">
        <v>34</v>
      </c>
      <c r="AB21" s="27" t="s">
        <v>125</v>
      </c>
      <c r="AC21" s="32" t="s">
        <v>126</v>
      </c>
      <c r="AD21" s="32" t="s">
        <v>127</v>
      </c>
      <c r="AE21" s="32" t="s">
        <v>128</v>
      </c>
      <c r="AF21" s="32" t="s">
        <v>129</v>
      </c>
      <c r="AG21" s="29"/>
    </row>
    <row r="22" spans="1:34" ht="234" customHeight="1">
      <c r="A22" s="188" t="s">
        <v>30</v>
      </c>
      <c r="B22" s="263" t="s">
        <v>106</v>
      </c>
      <c r="C22" s="206" t="s">
        <v>130</v>
      </c>
      <c r="D22" s="206" t="s">
        <v>131</v>
      </c>
      <c r="E22" s="204" t="s">
        <v>132</v>
      </c>
      <c r="F22" s="206" t="s">
        <v>34</v>
      </c>
      <c r="G22" s="22" t="s">
        <v>35</v>
      </c>
      <c r="H22" s="25" t="s">
        <v>133</v>
      </c>
      <c r="I22" s="24" t="s">
        <v>37</v>
      </c>
      <c r="J22" s="28" t="s">
        <v>38</v>
      </c>
      <c r="K22" s="25" t="s">
        <v>39</v>
      </c>
      <c r="L22" s="25" t="s">
        <v>40</v>
      </c>
      <c r="M22" s="25">
        <f t="shared" ref="M22:M30" si="9">IF(L22="Puntual",1,IF(L22="Local",5,10))</f>
        <v>5</v>
      </c>
      <c r="N22" s="25" t="s">
        <v>41</v>
      </c>
      <c r="O22" s="25">
        <f t="shared" ref="O22:O30" si="10">IF(N22="Baja",1,IF(N22="Media",5,10))</f>
        <v>5</v>
      </c>
      <c r="P22" s="25" t="s">
        <v>42</v>
      </c>
      <c r="Q22" s="25">
        <f t="shared" ref="Q22:Q30" si="11">IF(P22="Breve",1,IF(P22="Temporal",5,10))</f>
        <v>5</v>
      </c>
      <c r="R22" s="25" t="s">
        <v>117</v>
      </c>
      <c r="S22" s="25">
        <f t="shared" ref="S22:S30" si="12">IF(R22="Reversible",1,IF(R22="Recuperable",5,10))</f>
        <v>1</v>
      </c>
      <c r="T22" s="25" t="s">
        <v>44</v>
      </c>
      <c r="U22" s="25">
        <f t="shared" ref="U22:U30" si="13">IF(T22="Baja",1,IF(T22="Moderada",5,10))</f>
        <v>5</v>
      </c>
      <c r="V22" s="25" t="s">
        <v>34</v>
      </c>
      <c r="W22" s="25">
        <f t="shared" ref="W22:W30" si="14">IF(V22="No",1,10)</f>
        <v>10</v>
      </c>
      <c r="X22" s="26">
        <f t="shared" si="5"/>
        <v>625</v>
      </c>
      <c r="Y22" s="25" t="str">
        <f t="shared" ref="Y22:Y30" si="15">IF(X22&gt;=10000,"Alta",IF(X22&gt;=1250,"Moderada",IF(X22&lt;=1000,"Baja")))</f>
        <v>Baja</v>
      </c>
      <c r="Z22" s="25" t="s">
        <v>45</v>
      </c>
      <c r="AA22" s="25" t="s">
        <v>34</v>
      </c>
      <c r="AB22" s="27" t="str">
        <f t="shared" ref="AB22:AB30" si="16">IF(X22&gt;=6249,"Significativo",IF(AA22="No","Significativo","No Significativo"))</f>
        <v>No Significativo</v>
      </c>
      <c r="AC22" s="28"/>
      <c r="AD22" s="25" t="s">
        <v>90</v>
      </c>
      <c r="AE22" s="25" t="s">
        <v>91</v>
      </c>
      <c r="AF22" s="25" t="s">
        <v>92</v>
      </c>
      <c r="AG22" s="29"/>
    </row>
    <row r="23" spans="1:34" ht="295.5" customHeight="1">
      <c r="A23" s="186"/>
      <c r="B23" s="253"/>
      <c r="C23" s="186"/>
      <c r="D23" s="186"/>
      <c r="E23" s="186"/>
      <c r="F23" s="186"/>
      <c r="G23" s="22" t="s">
        <v>49</v>
      </c>
      <c r="H23" s="25" t="s">
        <v>134</v>
      </c>
      <c r="I23" s="24" t="s">
        <v>51</v>
      </c>
      <c r="J23" s="25" t="str">
        <f t="shared" ref="J23:J29" si="17">VLOOKUP(I23,I,2,FALSE)</f>
        <v>(-) Negativo</v>
      </c>
      <c r="K23" s="25" t="s">
        <v>39</v>
      </c>
      <c r="L23" s="25" t="s">
        <v>52</v>
      </c>
      <c r="M23" s="25">
        <f t="shared" si="9"/>
        <v>1</v>
      </c>
      <c r="N23" s="25" t="s">
        <v>41</v>
      </c>
      <c r="O23" s="25">
        <f t="shared" si="10"/>
        <v>5</v>
      </c>
      <c r="P23" s="25" t="s">
        <v>42</v>
      </c>
      <c r="Q23" s="25">
        <f t="shared" si="11"/>
        <v>5</v>
      </c>
      <c r="R23" s="25" t="s">
        <v>117</v>
      </c>
      <c r="S23" s="25">
        <f t="shared" si="12"/>
        <v>1</v>
      </c>
      <c r="T23" s="25" t="s">
        <v>44</v>
      </c>
      <c r="U23" s="25">
        <f t="shared" si="13"/>
        <v>5</v>
      </c>
      <c r="V23" s="25" t="s">
        <v>34</v>
      </c>
      <c r="W23" s="25">
        <f t="shared" si="14"/>
        <v>10</v>
      </c>
      <c r="X23" s="26">
        <f t="shared" si="5"/>
        <v>125</v>
      </c>
      <c r="Y23" s="25" t="str">
        <f t="shared" si="15"/>
        <v>Baja</v>
      </c>
      <c r="Z23" s="25" t="s">
        <v>54</v>
      </c>
      <c r="AA23" s="25" t="s">
        <v>34</v>
      </c>
      <c r="AB23" s="27" t="str">
        <f t="shared" si="16"/>
        <v>No Significativo</v>
      </c>
      <c r="AC23" s="28"/>
      <c r="AD23" s="25" t="s">
        <v>55</v>
      </c>
      <c r="AE23" s="25" t="s">
        <v>56</v>
      </c>
      <c r="AF23" s="25" t="s">
        <v>57</v>
      </c>
      <c r="AG23" s="29"/>
    </row>
    <row r="24" spans="1:34" ht="181.5" customHeight="1">
      <c r="A24" s="270"/>
      <c r="B24" s="262"/>
      <c r="C24" s="187"/>
      <c r="D24" s="187"/>
      <c r="E24" s="187"/>
      <c r="F24" s="187"/>
      <c r="G24" s="22" t="s">
        <v>114</v>
      </c>
      <c r="H24" s="25" t="s">
        <v>135</v>
      </c>
      <c r="I24" s="24" t="s">
        <v>136</v>
      </c>
      <c r="J24" s="25" t="str">
        <f t="shared" si="17"/>
        <v>(-) Negativo</v>
      </c>
      <c r="K24" s="25" t="s">
        <v>39</v>
      </c>
      <c r="L24" s="25" t="s">
        <v>52</v>
      </c>
      <c r="M24" s="25">
        <f t="shared" si="9"/>
        <v>1</v>
      </c>
      <c r="N24" s="25" t="s">
        <v>41</v>
      </c>
      <c r="O24" s="25">
        <f t="shared" si="10"/>
        <v>5</v>
      </c>
      <c r="P24" s="25" t="s">
        <v>42</v>
      </c>
      <c r="Q24" s="25">
        <f t="shared" si="11"/>
        <v>5</v>
      </c>
      <c r="R24" s="25" t="s">
        <v>117</v>
      </c>
      <c r="S24" s="25">
        <f t="shared" si="12"/>
        <v>1</v>
      </c>
      <c r="T24" s="25" t="s">
        <v>44</v>
      </c>
      <c r="U24" s="25">
        <f t="shared" si="13"/>
        <v>5</v>
      </c>
      <c r="V24" s="25" t="s">
        <v>34</v>
      </c>
      <c r="W24" s="25">
        <f t="shared" si="14"/>
        <v>10</v>
      </c>
      <c r="X24" s="26">
        <f t="shared" si="5"/>
        <v>125</v>
      </c>
      <c r="Y24" s="25" t="str">
        <f t="shared" si="15"/>
        <v>Baja</v>
      </c>
      <c r="Z24" s="25" t="s">
        <v>137</v>
      </c>
      <c r="AA24" s="25" t="s">
        <v>34</v>
      </c>
      <c r="AB24" s="27" t="str">
        <f t="shared" si="16"/>
        <v>No Significativo</v>
      </c>
      <c r="AC24" s="28"/>
      <c r="AD24" s="32" t="s">
        <v>138</v>
      </c>
      <c r="AE24" s="32" t="s">
        <v>139</v>
      </c>
      <c r="AF24" s="32" t="s">
        <v>140</v>
      </c>
      <c r="AG24" s="29"/>
    </row>
    <row r="25" spans="1:34" ht="292.5" customHeight="1">
      <c r="A25" s="188" t="s">
        <v>30</v>
      </c>
      <c r="B25" s="263" t="s">
        <v>141</v>
      </c>
      <c r="C25" s="206" t="s">
        <v>142</v>
      </c>
      <c r="D25" s="206" t="s">
        <v>143</v>
      </c>
      <c r="E25" s="206" t="s">
        <v>144</v>
      </c>
      <c r="F25" s="206" t="s">
        <v>64</v>
      </c>
      <c r="G25" s="22" t="s">
        <v>145</v>
      </c>
      <c r="H25" s="25" t="s">
        <v>146</v>
      </c>
      <c r="I25" s="24" t="s">
        <v>82</v>
      </c>
      <c r="J25" s="25" t="str">
        <f t="shared" si="17"/>
        <v>(-) Negativo</v>
      </c>
      <c r="K25" s="25" t="s">
        <v>39</v>
      </c>
      <c r="L25" s="25" t="s">
        <v>40</v>
      </c>
      <c r="M25" s="25">
        <f t="shared" si="9"/>
        <v>5</v>
      </c>
      <c r="N25" s="25" t="s">
        <v>41</v>
      </c>
      <c r="O25" s="25">
        <f t="shared" si="10"/>
        <v>5</v>
      </c>
      <c r="P25" s="25" t="s">
        <v>83</v>
      </c>
      <c r="Q25" s="25">
        <f t="shared" si="11"/>
        <v>1</v>
      </c>
      <c r="R25" s="25" t="s">
        <v>43</v>
      </c>
      <c r="S25" s="25">
        <f t="shared" si="12"/>
        <v>5</v>
      </c>
      <c r="T25" s="25" t="s">
        <v>53</v>
      </c>
      <c r="U25" s="25">
        <f t="shared" si="13"/>
        <v>1</v>
      </c>
      <c r="V25" s="25" t="s">
        <v>34</v>
      </c>
      <c r="W25" s="25">
        <f t="shared" si="14"/>
        <v>10</v>
      </c>
      <c r="X25" s="26">
        <f t="shared" si="5"/>
        <v>125</v>
      </c>
      <c r="Y25" s="25" t="str">
        <f t="shared" si="15"/>
        <v>Baja</v>
      </c>
      <c r="Z25" s="25" t="s">
        <v>84</v>
      </c>
      <c r="AA25" s="25" t="s">
        <v>34</v>
      </c>
      <c r="AB25" s="27" t="str">
        <f t="shared" si="16"/>
        <v>No Significativo</v>
      </c>
      <c r="AC25" s="28"/>
      <c r="AD25" s="25"/>
      <c r="AE25" s="25" t="s">
        <v>85</v>
      </c>
      <c r="AF25" s="34" t="s">
        <v>86</v>
      </c>
      <c r="AG25" s="29"/>
    </row>
    <row r="26" spans="1:34" ht="117" customHeight="1">
      <c r="A26" s="186"/>
      <c r="B26" s="253"/>
      <c r="C26" s="186"/>
      <c r="D26" s="186"/>
      <c r="E26" s="186"/>
      <c r="F26" s="186"/>
      <c r="G26" s="22" t="s">
        <v>147</v>
      </c>
      <c r="H26" s="25" t="s">
        <v>148</v>
      </c>
      <c r="I26" s="24" t="s">
        <v>149</v>
      </c>
      <c r="J26" s="25" t="str">
        <f t="shared" si="17"/>
        <v>(-) Negativo</v>
      </c>
      <c r="K26" s="25" t="s">
        <v>39</v>
      </c>
      <c r="L26" s="25" t="s">
        <v>40</v>
      </c>
      <c r="M26" s="25">
        <f t="shared" si="9"/>
        <v>5</v>
      </c>
      <c r="N26" s="25" t="s">
        <v>41</v>
      </c>
      <c r="O26" s="25">
        <f t="shared" si="10"/>
        <v>5</v>
      </c>
      <c r="P26" s="25" t="s">
        <v>42</v>
      </c>
      <c r="Q26" s="25">
        <f t="shared" si="11"/>
        <v>5</v>
      </c>
      <c r="R26" s="25" t="s">
        <v>43</v>
      </c>
      <c r="S26" s="25">
        <f t="shared" si="12"/>
        <v>5</v>
      </c>
      <c r="T26" s="25" t="s">
        <v>44</v>
      </c>
      <c r="U26" s="25">
        <f t="shared" si="13"/>
        <v>5</v>
      </c>
      <c r="V26" s="25" t="s">
        <v>34</v>
      </c>
      <c r="W26" s="25">
        <f t="shared" si="14"/>
        <v>10</v>
      </c>
      <c r="X26" s="26">
        <f t="shared" si="5"/>
        <v>3125</v>
      </c>
      <c r="Y26" s="25" t="str">
        <f t="shared" si="15"/>
        <v>Moderada</v>
      </c>
      <c r="Z26" s="25" t="s">
        <v>74</v>
      </c>
      <c r="AA26" s="25" t="s">
        <v>34</v>
      </c>
      <c r="AB26" s="27" t="str">
        <f t="shared" si="16"/>
        <v>No Significativo</v>
      </c>
      <c r="AC26" s="28"/>
      <c r="AD26" s="25" t="s">
        <v>150</v>
      </c>
      <c r="AE26" s="25" t="s">
        <v>151</v>
      </c>
      <c r="AF26" s="32" t="s">
        <v>152</v>
      </c>
      <c r="AG26" s="33"/>
      <c r="AH26" s="29"/>
    </row>
    <row r="27" spans="1:34" ht="237" customHeight="1">
      <c r="A27" s="186"/>
      <c r="B27" s="253"/>
      <c r="C27" s="186"/>
      <c r="D27" s="186"/>
      <c r="E27" s="186"/>
      <c r="F27" s="186"/>
      <c r="G27" s="22" t="s">
        <v>153</v>
      </c>
      <c r="H27" s="25" t="s">
        <v>154</v>
      </c>
      <c r="I27" s="24" t="s">
        <v>155</v>
      </c>
      <c r="J27" s="25" t="str">
        <f t="shared" si="17"/>
        <v>(-) Negativo</v>
      </c>
      <c r="K27" s="25" t="s">
        <v>39</v>
      </c>
      <c r="L27" s="25" t="s">
        <v>40</v>
      </c>
      <c r="M27" s="25">
        <f t="shared" si="9"/>
        <v>5</v>
      </c>
      <c r="N27" s="25" t="s">
        <v>41</v>
      </c>
      <c r="O27" s="25">
        <f t="shared" si="10"/>
        <v>5</v>
      </c>
      <c r="P27" s="25" t="s">
        <v>83</v>
      </c>
      <c r="Q27" s="25">
        <f t="shared" si="11"/>
        <v>1</v>
      </c>
      <c r="R27" s="25" t="s">
        <v>117</v>
      </c>
      <c r="S27" s="25">
        <f t="shared" si="12"/>
        <v>1</v>
      </c>
      <c r="T27" s="25" t="s">
        <v>44</v>
      </c>
      <c r="U27" s="25">
        <f t="shared" si="13"/>
        <v>5</v>
      </c>
      <c r="V27" s="25" t="s">
        <v>34</v>
      </c>
      <c r="W27" s="25">
        <f t="shared" si="14"/>
        <v>10</v>
      </c>
      <c r="X27" s="26">
        <f t="shared" si="5"/>
        <v>125</v>
      </c>
      <c r="Y27" s="25" t="str">
        <f t="shared" si="15"/>
        <v>Baja</v>
      </c>
      <c r="Z27" s="25" t="s">
        <v>156</v>
      </c>
      <c r="AA27" s="25" t="s">
        <v>34</v>
      </c>
      <c r="AB27" s="27" t="str">
        <f t="shared" si="16"/>
        <v>No Significativo</v>
      </c>
      <c r="AC27" s="32" t="s">
        <v>157</v>
      </c>
      <c r="AD27" s="25" t="s">
        <v>158</v>
      </c>
      <c r="AE27" s="25" t="s">
        <v>159</v>
      </c>
      <c r="AF27" s="32" t="s">
        <v>160</v>
      </c>
      <c r="AG27" s="29"/>
    </row>
    <row r="28" spans="1:34" ht="238.5" customHeight="1">
      <c r="A28" s="270"/>
      <c r="B28" s="262"/>
      <c r="C28" s="187"/>
      <c r="D28" s="187"/>
      <c r="E28" s="187"/>
      <c r="F28" s="187"/>
      <c r="G28" s="22" t="s">
        <v>49</v>
      </c>
      <c r="H28" s="25" t="s">
        <v>161</v>
      </c>
      <c r="I28" s="24" t="s">
        <v>51</v>
      </c>
      <c r="J28" s="25" t="str">
        <f t="shared" si="17"/>
        <v>(-) Negativo</v>
      </c>
      <c r="K28" s="25" t="s">
        <v>39</v>
      </c>
      <c r="L28" s="25" t="s">
        <v>52</v>
      </c>
      <c r="M28" s="25">
        <f t="shared" si="9"/>
        <v>1</v>
      </c>
      <c r="N28" s="25" t="s">
        <v>41</v>
      </c>
      <c r="O28" s="25">
        <f t="shared" si="10"/>
        <v>5</v>
      </c>
      <c r="P28" s="25" t="s">
        <v>42</v>
      </c>
      <c r="Q28" s="25">
        <f t="shared" si="11"/>
        <v>5</v>
      </c>
      <c r="R28" s="25" t="s">
        <v>43</v>
      </c>
      <c r="S28" s="25">
        <f t="shared" si="12"/>
        <v>5</v>
      </c>
      <c r="T28" s="25" t="s">
        <v>53</v>
      </c>
      <c r="U28" s="25">
        <f t="shared" si="13"/>
        <v>1</v>
      </c>
      <c r="V28" s="25" t="s">
        <v>34</v>
      </c>
      <c r="W28" s="25">
        <f t="shared" si="14"/>
        <v>10</v>
      </c>
      <c r="X28" s="26">
        <f t="shared" si="5"/>
        <v>125</v>
      </c>
      <c r="Y28" s="25" t="str">
        <f t="shared" si="15"/>
        <v>Baja</v>
      </c>
      <c r="Z28" s="25" t="s">
        <v>54</v>
      </c>
      <c r="AA28" s="25" t="s">
        <v>34</v>
      </c>
      <c r="AB28" s="27" t="str">
        <f t="shared" si="16"/>
        <v>No Significativo</v>
      </c>
      <c r="AC28" s="28"/>
      <c r="AD28" s="32" t="s">
        <v>162</v>
      </c>
      <c r="AE28" s="32" t="s">
        <v>163</v>
      </c>
      <c r="AF28" s="32" t="s">
        <v>164</v>
      </c>
      <c r="AG28" s="29"/>
    </row>
    <row r="29" spans="1:34" ht="216.75" customHeight="1">
      <c r="A29" s="188" t="s">
        <v>30</v>
      </c>
      <c r="B29" s="263" t="s">
        <v>79</v>
      </c>
      <c r="C29" s="206" t="s">
        <v>165</v>
      </c>
      <c r="D29" s="206" t="s">
        <v>166</v>
      </c>
      <c r="E29" s="206" t="s">
        <v>167</v>
      </c>
      <c r="F29" s="206" t="s">
        <v>64</v>
      </c>
      <c r="G29" s="22" t="s">
        <v>49</v>
      </c>
      <c r="H29" s="25" t="s">
        <v>168</v>
      </c>
      <c r="I29" s="24" t="s">
        <v>51</v>
      </c>
      <c r="J29" s="25" t="str">
        <f t="shared" si="17"/>
        <v>(-) Negativo</v>
      </c>
      <c r="K29" s="25" t="s">
        <v>39</v>
      </c>
      <c r="L29" s="25" t="s">
        <v>52</v>
      </c>
      <c r="M29" s="25">
        <f t="shared" si="9"/>
        <v>1</v>
      </c>
      <c r="N29" s="25" t="s">
        <v>41</v>
      </c>
      <c r="O29" s="25">
        <f t="shared" si="10"/>
        <v>5</v>
      </c>
      <c r="P29" s="25" t="s">
        <v>42</v>
      </c>
      <c r="Q29" s="25">
        <f t="shared" si="11"/>
        <v>5</v>
      </c>
      <c r="R29" s="25" t="s">
        <v>43</v>
      </c>
      <c r="S29" s="25">
        <f t="shared" si="12"/>
        <v>5</v>
      </c>
      <c r="T29" s="25" t="s">
        <v>53</v>
      </c>
      <c r="U29" s="25">
        <f t="shared" si="13"/>
        <v>1</v>
      </c>
      <c r="V29" s="25" t="s">
        <v>34</v>
      </c>
      <c r="W29" s="25">
        <f t="shared" si="14"/>
        <v>10</v>
      </c>
      <c r="X29" s="26">
        <f t="shared" si="5"/>
        <v>125</v>
      </c>
      <c r="Y29" s="25" t="str">
        <f t="shared" si="15"/>
        <v>Baja</v>
      </c>
      <c r="Z29" s="25" t="s">
        <v>54</v>
      </c>
      <c r="AA29" s="25" t="s">
        <v>34</v>
      </c>
      <c r="AB29" s="27" t="str">
        <f t="shared" si="16"/>
        <v>No Significativo</v>
      </c>
      <c r="AC29" s="28"/>
      <c r="AD29" s="32" t="s">
        <v>169</v>
      </c>
      <c r="AE29" s="32" t="s">
        <v>170</v>
      </c>
      <c r="AF29" s="32" t="s">
        <v>171</v>
      </c>
      <c r="AG29" s="29"/>
    </row>
    <row r="30" spans="1:34" ht="194.25" customHeight="1">
      <c r="A30" s="186"/>
      <c r="B30" s="253"/>
      <c r="C30" s="186"/>
      <c r="D30" s="186"/>
      <c r="E30" s="186"/>
      <c r="F30" s="186"/>
      <c r="G30" s="218" t="s">
        <v>172</v>
      </c>
      <c r="H30" s="206" t="s">
        <v>173</v>
      </c>
      <c r="I30" s="220" t="s">
        <v>174</v>
      </c>
      <c r="J30" s="206" t="s">
        <v>175</v>
      </c>
      <c r="K30" s="206" t="s">
        <v>39</v>
      </c>
      <c r="L30" s="206" t="s">
        <v>52</v>
      </c>
      <c r="M30" s="206">
        <f t="shared" si="9"/>
        <v>1</v>
      </c>
      <c r="N30" s="206" t="s">
        <v>41</v>
      </c>
      <c r="O30" s="206">
        <f t="shared" si="10"/>
        <v>5</v>
      </c>
      <c r="P30" s="206" t="s">
        <v>42</v>
      </c>
      <c r="Q30" s="206">
        <f t="shared" si="11"/>
        <v>5</v>
      </c>
      <c r="R30" s="206" t="s">
        <v>117</v>
      </c>
      <c r="S30" s="206">
        <f t="shared" si="12"/>
        <v>1</v>
      </c>
      <c r="T30" s="206" t="s">
        <v>44</v>
      </c>
      <c r="U30" s="206">
        <f t="shared" si="13"/>
        <v>5</v>
      </c>
      <c r="V30" s="206" t="s">
        <v>34</v>
      </c>
      <c r="W30" s="206">
        <f t="shared" si="14"/>
        <v>10</v>
      </c>
      <c r="X30" s="205">
        <f t="shared" si="5"/>
        <v>125</v>
      </c>
      <c r="Y30" s="206" t="str">
        <f t="shared" si="15"/>
        <v>Baja</v>
      </c>
      <c r="Z30" s="206" t="s">
        <v>176</v>
      </c>
      <c r="AA30" s="206" t="s">
        <v>34</v>
      </c>
      <c r="AB30" s="203" t="str">
        <f t="shared" si="16"/>
        <v>No Significativo</v>
      </c>
      <c r="AC30" s="204"/>
      <c r="AD30" s="219" t="s">
        <v>177</v>
      </c>
      <c r="AE30" s="219" t="s">
        <v>178</v>
      </c>
      <c r="AF30" s="219" t="s">
        <v>179</v>
      </c>
      <c r="AG30" s="29"/>
    </row>
    <row r="31" spans="1:34" ht="108.75" customHeight="1">
      <c r="A31" s="187"/>
      <c r="B31" s="254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29"/>
    </row>
    <row r="32" spans="1:34" ht="154.5" customHeight="1">
      <c r="A32" s="188" t="s">
        <v>30</v>
      </c>
      <c r="B32" s="271" t="s">
        <v>141</v>
      </c>
      <c r="C32" s="206" t="s">
        <v>180</v>
      </c>
      <c r="D32" s="204" t="s">
        <v>181</v>
      </c>
      <c r="E32" s="206" t="s">
        <v>182</v>
      </c>
      <c r="F32" s="206" t="s">
        <v>183</v>
      </c>
      <c r="G32" s="22" t="s">
        <v>49</v>
      </c>
      <c r="H32" s="25" t="s">
        <v>184</v>
      </c>
      <c r="I32" s="24" t="s">
        <v>51</v>
      </c>
      <c r="J32" s="25" t="str">
        <f>VLOOKUP(I32,I,2,FALSE)</f>
        <v>(-) Negativo</v>
      </c>
      <c r="K32" s="25" t="s">
        <v>39</v>
      </c>
      <c r="L32" s="25" t="s">
        <v>52</v>
      </c>
      <c r="M32" s="25">
        <f t="shared" ref="M32:M46" si="18">IF(L32="Puntual",1,IF(L32="Local",5,10))</f>
        <v>1</v>
      </c>
      <c r="N32" s="25" t="s">
        <v>41</v>
      </c>
      <c r="O32" s="25">
        <f t="shared" ref="O32:O46" si="19">IF(N32="Baja",1,IF(N32="Media",5,10))</f>
        <v>5</v>
      </c>
      <c r="P32" s="25" t="s">
        <v>42</v>
      </c>
      <c r="Q32" s="25">
        <f t="shared" ref="Q32:Q46" si="20">IF(P32="Breve",1,IF(P32="Temporal",5,10))</f>
        <v>5</v>
      </c>
      <c r="R32" s="25" t="s">
        <v>43</v>
      </c>
      <c r="S32" s="25">
        <f t="shared" ref="S32:S46" si="21">IF(R32="Reversible",1,IF(R32="Recuperable",5,10))</f>
        <v>5</v>
      </c>
      <c r="T32" s="25" t="s">
        <v>44</v>
      </c>
      <c r="U32" s="25">
        <f t="shared" ref="U32:U46" si="22">IF(T32="Baja",1,IF(T32="Moderada",5,10))</f>
        <v>5</v>
      </c>
      <c r="V32" s="25" t="s">
        <v>34</v>
      </c>
      <c r="W32" s="25">
        <f t="shared" ref="W32:W46" si="23">IF(V32="No",1,10)</f>
        <v>10</v>
      </c>
      <c r="X32" s="26">
        <f t="shared" ref="X32:X50" si="24">SUM(M32*O32*Q32*S32*U32)</f>
        <v>625</v>
      </c>
      <c r="Y32" s="25" t="str">
        <f t="shared" ref="Y32:Y46" si="25">IF(X32&gt;=10000,"Alta",IF(X32&gt;=1250,"Moderada",IF(X32&lt;=1000,"Baja")))</f>
        <v>Baja</v>
      </c>
      <c r="Z32" s="25" t="s">
        <v>54</v>
      </c>
      <c r="AA32" s="25" t="s">
        <v>34</v>
      </c>
      <c r="AB32" s="27" t="str">
        <f t="shared" ref="AB32:AB50" si="26">IF(X32&gt;=6249,"Significativo",IF(AA32="No","Significativo","No Significativo"))</f>
        <v>No Significativo</v>
      </c>
      <c r="AC32" s="28"/>
      <c r="AD32" s="32" t="s">
        <v>185</v>
      </c>
      <c r="AE32" s="32" t="s">
        <v>186</v>
      </c>
      <c r="AF32" s="32" t="s">
        <v>187</v>
      </c>
      <c r="AG32" s="29"/>
    </row>
    <row r="33" spans="1:35" ht="213" customHeight="1">
      <c r="A33" s="270"/>
      <c r="B33" s="262"/>
      <c r="C33" s="187"/>
      <c r="D33" s="187"/>
      <c r="E33" s="187"/>
      <c r="F33" s="187"/>
      <c r="G33" s="22" t="s">
        <v>35</v>
      </c>
      <c r="H33" s="23" t="s">
        <v>188</v>
      </c>
      <c r="I33" s="24" t="s">
        <v>37</v>
      </c>
      <c r="J33" s="25" t="s">
        <v>38</v>
      </c>
      <c r="K33" s="25" t="s">
        <v>39</v>
      </c>
      <c r="L33" s="25" t="s">
        <v>40</v>
      </c>
      <c r="M33" s="25">
        <f t="shared" si="18"/>
        <v>5</v>
      </c>
      <c r="N33" s="25" t="s">
        <v>41</v>
      </c>
      <c r="O33" s="25">
        <f t="shared" si="19"/>
        <v>5</v>
      </c>
      <c r="P33" s="25" t="s">
        <v>42</v>
      </c>
      <c r="Q33" s="25">
        <f t="shared" si="20"/>
        <v>5</v>
      </c>
      <c r="R33" s="25" t="s">
        <v>43</v>
      </c>
      <c r="S33" s="25">
        <f t="shared" si="21"/>
        <v>5</v>
      </c>
      <c r="T33" s="25" t="s">
        <v>44</v>
      </c>
      <c r="U33" s="25">
        <f t="shared" si="22"/>
        <v>5</v>
      </c>
      <c r="V33" s="25" t="s">
        <v>34</v>
      </c>
      <c r="W33" s="25">
        <f t="shared" si="23"/>
        <v>10</v>
      </c>
      <c r="X33" s="26">
        <f t="shared" si="24"/>
        <v>3125</v>
      </c>
      <c r="Y33" s="25" t="str">
        <f t="shared" si="25"/>
        <v>Moderada</v>
      </c>
      <c r="Z33" s="25" t="s">
        <v>45</v>
      </c>
      <c r="AA33" s="25" t="s">
        <v>34</v>
      </c>
      <c r="AB33" s="27" t="str">
        <f t="shared" si="26"/>
        <v>No Significativo</v>
      </c>
      <c r="AC33" s="28"/>
      <c r="AD33" s="25" t="s">
        <v>189</v>
      </c>
      <c r="AE33" s="32" t="s">
        <v>190</v>
      </c>
      <c r="AF33" s="32" t="s">
        <v>191</v>
      </c>
      <c r="AG33" s="29"/>
    </row>
    <row r="34" spans="1:35" ht="222.75" customHeight="1">
      <c r="A34" s="188" t="s">
        <v>30</v>
      </c>
      <c r="B34" s="263" t="s">
        <v>79</v>
      </c>
      <c r="C34" s="206" t="s">
        <v>192</v>
      </c>
      <c r="D34" s="206" t="s">
        <v>193</v>
      </c>
      <c r="E34" s="206" t="s">
        <v>194</v>
      </c>
      <c r="F34" s="206" t="s">
        <v>34</v>
      </c>
      <c r="G34" s="22" t="s">
        <v>35</v>
      </c>
      <c r="H34" s="25" t="s">
        <v>195</v>
      </c>
      <c r="I34" s="24" t="s">
        <v>37</v>
      </c>
      <c r="J34" s="25" t="s">
        <v>38</v>
      </c>
      <c r="K34" s="25" t="s">
        <v>39</v>
      </c>
      <c r="L34" s="25" t="s">
        <v>40</v>
      </c>
      <c r="M34" s="25">
        <f t="shared" si="18"/>
        <v>5</v>
      </c>
      <c r="N34" s="25" t="s">
        <v>41</v>
      </c>
      <c r="O34" s="25">
        <f t="shared" si="19"/>
        <v>5</v>
      </c>
      <c r="P34" s="25" t="s">
        <v>42</v>
      </c>
      <c r="Q34" s="25">
        <f t="shared" si="20"/>
        <v>5</v>
      </c>
      <c r="R34" s="25" t="s">
        <v>43</v>
      </c>
      <c r="S34" s="25">
        <f t="shared" si="21"/>
        <v>5</v>
      </c>
      <c r="T34" s="25" t="s">
        <v>44</v>
      </c>
      <c r="U34" s="25">
        <f t="shared" si="22"/>
        <v>5</v>
      </c>
      <c r="V34" s="25" t="s">
        <v>34</v>
      </c>
      <c r="W34" s="25">
        <f t="shared" si="23"/>
        <v>10</v>
      </c>
      <c r="X34" s="26">
        <f t="shared" si="24"/>
        <v>3125</v>
      </c>
      <c r="Y34" s="25" t="str">
        <f t="shared" si="25"/>
        <v>Moderada</v>
      </c>
      <c r="Z34" s="25" t="s">
        <v>45</v>
      </c>
      <c r="AA34" s="25" t="s">
        <v>34</v>
      </c>
      <c r="AB34" s="27" t="str">
        <f t="shared" si="26"/>
        <v>No Significativo</v>
      </c>
      <c r="AC34" s="28"/>
      <c r="AD34" s="25" t="s">
        <v>189</v>
      </c>
      <c r="AE34" s="32" t="s">
        <v>190</v>
      </c>
      <c r="AF34" s="32" t="s">
        <v>191</v>
      </c>
      <c r="AG34" s="29"/>
    </row>
    <row r="35" spans="1:35" ht="177" customHeight="1">
      <c r="A35" s="186"/>
      <c r="B35" s="262"/>
      <c r="C35" s="186"/>
      <c r="D35" s="187"/>
      <c r="E35" s="187"/>
      <c r="F35" s="187"/>
      <c r="G35" s="22" t="s">
        <v>49</v>
      </c>
      <c r="H35" s="25" t="s">
        <v>196</v>
      </c>
      <c r="I35" s="24" t="s">
        <v>51</v>
      </c>
      <c r="J35" s="28" t="s">
        <v>38</v>
      </c>
      <c r="K35" s="25" t="s">
        <v>39</v>
      </c>
      <c r="L35" s="25" t="s">
        <v>52</v>
      </c>
      <c r="M35" s="25">
        <f t="shared" si="18"/>
        <v>1</v>
      </c>
      <c r="N35" s="25" t="s">
        <v>197</v>
      </c>
      <c r="O35" s="25">
        <f t="shared" si="19"/>
        <v>10</v>
      </c>
      <c r="P35" s="25" t="s">
        <v>42</v>
      </c>
      <c r="Q35" s="25">
        <f t="shared" si="20"/>
        <v>5</v>
      </c>
      <c r="R35" s="25" t="s">
        <v>117</v>
      </c>
      <c r="S35" s="25">
        <f t="shared" si="21"/>
        <v>1</v>
      </c>
      <c r="T35" s="25" t="s">
        <v>44</v>
      </c>
      <c r="U35" s="25">
        <f t="shared" si="22"/>
        <v>5</v>
      </c>
      <c r="V35" s="25" t="s">
        <v>34</v>
      </c>
      <c r="W35" s="25">
        <f t="shared" si="23"/>
        <v>10</v>
      </c>
      <c r="X35" s="26">
        <f t="shared" si="24"/>
        <v>250</v>
      </c>
      <c r="Y35" s="25" t="str">
        <f t="shared" si="25"/>
        <v>Baja</v>
      </c>
      <c r="Z35" s="25" t="s">
        <v>54</v>
      </c>
      <c r="AA35" s="25" t="s">
        <v>34</v>
      </c>
      <c r="AB35" s="27" t="str">
        <f t="shared" si="26"/>
        <v>No Significativo</v>
      </c>
      <c r="AC35" s="28"/>
      <c r="AD35" s="32" t="s">
        <v>185</v>
      </c>
      <c r="AE35" s="32" t="s">
        <v>186</v>
      </c>
      <c r="AF35" s="32" t="s">
        <v>187</v>
      </c>
      <c r="AG35" s="29"/>
    </row>
    <row r="36" spans="1:35" ht="270.75" customHeight="1">
      <c r="A36" s="186"/>
      <c r="B36" s="263" t="s">
        <v>31</v>
      </c>
      <c r="C36" s="186"/>
      <c r="D36" s="206" t="s">
        <v>198</v>
      </c>
      <c r="E36" s="206" t="s">
        <v>33</v>
      </c>
      <c r="F36" s="206" t="s">
        <v>34</v>
      </c>
      <c r="G36" s="22" t="s">
        <v>35</v>
      </c>
      <c r="H36" s="25" t="s">
        <v>199</v>
      </c>
      <c r="I36" s="24" t="s">
        <v>37</v>
      </c>
      <c r="J36" s="28" t="s">
        <v>38</v>
      </c>
      <c r="K36" s="25" t="s">
        <v>39</v>
      </c>
      <c r="L36" s="25" t="s">
        <v>40</v>
      </c>
      <c r="M36" s="25">
        <f t="shared" si="18"/>
        <v>5</v>
      </c>
      <c r="N36" s="25" t="s">
        <v>41</v>
      </c>
      <c r="O36" s="25">
        <f t="shared" si="19"/>
        <v>5</v>
      </c>
      <c r="P36" s="25" t="s">
        <v>42</v>
      </c>
      <c r="Q36" s="25">
        <f t="shared" si="20"/>
        <v>5</v>
      </c>
      <c r="R36" s="25" t="s">
        <v>43</v>
      </c>
      <c r="S36" s="25">
        <f t="shared" si="21"/>
        <v>5</v>
      </c>
      <c r="T36" s="25" t="s">
        <v>44</v>
      </c>
      <c r="U36" s="25">
        <f t="shared" si="22"/>
        <v>5</v>
      </c>
      <c r="V36" s="25" t="s">
        <v>34</v>
      </c>
      <c r="W36" s="25">
        <f t="shared" si="23"/>
        <v>10</v>
      </c>
      <c r="X36" s="26">
        <f t="shared" si="24"/>
        <v>3125</v>
      </c>
      <c r="Y36" s="25" t="str">
        <f t="shared" si="25"/>
        <v>Moderada</v>
      </c>
      <c r="Z36" s="25" t="s">
        <v>45</v>
      </c>
      <c r="AA36" s="25" t="s">
        <v>34</v>
      </c>
      <c r="AB36" s="27" t="str">
        <f t="shared" si="26"/>
        <v>No Significativo</v>
      </c>
      <c r="AC36" s="28"/>
      <c r="AD36" s="25" t="s">
        <v>46</v>
      </c>
      <c r="AE36" s="25" t="s">
        <v>47</v>
      </c>
      <c r="AF36" s="25" t="s">
        <v>48</v>
      </c>
      <c r="AG36" s="29"/>
    </row>
    <row r="37" spans="1:35" ht="297" customHeight="1">
      <c r="A37" s="270"/>
      <c r="B37" s="262"/>
      <c r="C37" s="187"/>
      <c r="D37" s="187"/>
      <c r="E37" s="187"/>
      <c r="F37" s="187"/>
      <c r="G37" s="22" t="s">
        <v>49</v>
      </c>
      <c r="H37" s="25" t="s">
        <v>50</v>
      </c>
      <c r="I37" s="24" t="s">
        <v>51</v>
      </c>
      <c r="J37" s="28" t="s">
        <v>38</v>
      </c>
      <c r="K37" s="25" t="s">
        <v>39</v>
      </c>
      <c r="L37" s="25" t="s">
        <v>52</v>
      </c>
      <c r="M37" s="25">
        <f t="shared" si="18"/>
        <v>1</v>
      </c>
      <c r="N37" s="25" t="s">
        <v>41</v>
      </c>
      <c r="O37" s="25">
        <f t="shared" si="19"/>
        <v>5</v>
      </c>
      <c r="P37" s="25" t="s">
        <v>42</v>
      </c>
      <c r="Q37" s="25">
        <f t="shared" si="20"/>
        <v>5</v>
      </c>
      <c r="R37" s="25" t="s">
        <v>117</v>
      </c>
      <c r="S37" s="25">
        <f t="shared" si="21"/>
        <v>1</v>
      </c>
      <c r="T37" s="25" t="s">
        <v>44</v>
      </c>
      <c r="U37" s="25">
        <f t="shared" si="22"/>
        <v>5</v>
      </c>
      <c r="V37" s="25" t="s">
        <v>34</v>
      </c>
      <c r="W37" s="25">
        <f t="shared" si="23"/>
        <v>10</v>
      </c>
      <c r="X37" s="26">
        <f t="shared" si="24"/>
        <v>125</v>
      </c>
      <c r="Y37" s="25" t="str">
        <f t="shared" si="25"/>
        <v>Baja</v>
      </c>
      <c r="Z37" s="25" t="s">
        <v>54</v>
      </c>
      <c r="AA37" s="25" t="s">
        <v>34</v>
      </c>
      <c r="AB37" s="27" t="str">
        <f t="shared" si="26"/>
        <v>No Significativo</v>
      </c>
      <c r="AC37" s="28"/>
      <c r="AD37" s="25" t="s">
        <v>55</v>
      </c>
      <c r="AE37" s="25" t="s">
        <v>56</v>
      </c>
      <c r="AF37" s="25" t="s">
        <v>57</v>
      </c>
      <c r="AG37" s="29"/>
    </row>
    <row r="38" spans="1:35" ht="124.5" customHeight="1">
      <c r="A38" s="188" t="s">
        <v>30</v>
      </c>
      <c r="B38" s="263" t="s">
        <v>79</v>
      </c>
      <c r="C38" s="206" t="s">
        <v>200</v>
      </c>
      <c r="D38" s="206" t="s">
        <v>108</v>
      </c>
      <c r="E38" s="206" t="s">
        <v>201</v>
      </c>
      <c r="F38" s="204" t="s">
        <v>64</v>
      </c>
      <c r="G38" s="22" t="s">
        <v>147</v>
      </c>
      <c r="H38" s="25" t="s">
        <v>202</v>
      </c>
      <c r="I38" s="24" t="s">
        <v>149</v>
      </c>
      <c r="J38" s="28" t="s">
        <v>38</v>
      </c>
      <c r="K38" s="25" t="s">
        <v>39</v>
      </c>
      <c r="L38" s="25" t="s">
        <v>40</v>
      </c>
      <c r="M38" s="25">
        <f t="shared" si="18"/>
        <v>5</v>
      </c>
      <c r="N38" s="25" t="s">
        <v>41</v>
      </c>
      <c r="O38" s="25">
        <f t="shared" si="19"/>
        <v>5</v>
      </c>
      <c r="P38" s="25" t="s">
        <v>42</v>
      </c>
      <c r="Q38" s="25">
        <f t="shared" si="20"/>
        <v>5</v>
      </c>
      <c r="R38" s="25" t="s">
        <v>43</v>
      </c>
      <c r="S38" s="25">
        <f t="shared" si="21"/>
        <v>5</v>
      </c>
      <c r="T38" s="25" t="s">
        <v>44</v>
      </c>
      <c r="U38" s="25">
        <f t="shared" si="22"/>
        <v>5</v>
      </c>
      <c r="V38" s="25" t="s">
        <v>34</v>
      </c>
      <c r="W38" s="25">
        <f t="shared" si="23"/>
        <v>10</v>
      </c>
      <c r="X38" s="26">
        <f t="shared" si="24"/>
        <v>3125</v>
      </c>
      <c r="Y38" s="25" t="str">
        <f t="shared" si="25"/>
        <v>Moderada</v>
      </c>
      <c r="Z38" s="25" t="s">
        <v>74</v>
      </c>
      <c r="AA38" s="25" t="s">
        <v>34</v>
      </c>
      <c r="AB38" s="27" t="str">
        <f t="shared" si="26"/>
        <v>No Significativo</v>
      </c>
      <c r="AC38" s="25" t="s">
        <v>203</v>
      </c>
      <c r="AD38" s="25" t="s">
        <v>204</v>
      </c>
      <c r="AE38" s="32" t="s">
        <v>205</v>
      </c>
      <c r="AF38" s="25" t="s">
        <v>206</v>
      </c>
      <c r="AG38" s="40"/>
      <c r="AH38" s="29"/>
    </row>
    <row r="39" spans="1:35" ht="106.5" customHeight="1">
      <c r="A39" s="186"/>
      <c r="B39" s="253"/>
      <c r="C39" s="186"/>
      <c r="D39" s="186"/>
      <c r="E39" s="186"/>
      <c r="F39" s="186"/>
      <c r="G39" s="22" t="s">
        <v>49</v>
      </c>
      <c r="H39" s="25" t="s">
        <v>196</v>
      </c>
      <c r="I39" s="24" t="s">
        <v>51</v>
      </c>
      <c r="J39" s="28" t="s">
        <v>38</v>
      </c>
      <c r="K39" s="25" t="s">
        <v>39</v>
      </c>
      <c r="L39" s="25" t="s">
        <v>52</v>
      </c>
      <c r="M39" s="25">
        <f t="shared" si="18"/>
        <v>1</v>
      </c>
      <c r="N39" s="25" t="s">
        <v>41</v>
      </c>
      <c r="O39" s="25">
        <f t="shared" si="19"/>
        <v>5</v>
      </c>
      <c r="P39" s="25" t="s">
        <v>42</v>
      </c>
      <c r="Q39" s="25">
        <f t="shared" si="20"/>
        <v>5</v>
      </c>
      <c r="R39" s="25" t="s">
        <v>117</v>
      </c>
      <c r="S39" s="25">
        <f t="shared" si="21"/>
        <v>1</v>
      </c>
      <c r="T39" s="25" t="s">
        <v>44</v>
      </c>
      <c r="U39" s="25">
        <f t="shared" si="22"/>
        <v>5</v>
      </c>
      <c r="V39" s="25" t="s">
        <v>34</v>
      </c>
      <c r="W39" s="25">
        <f t="shared" si="23"/>
        <v>10</v>
      </c>
      <c r="X39" s="26">
        <f t="shared" si="24"/>
        <v>125</v>
      </c>
      <c r="Y39" s="25" t="str">
        <f t="shared" si="25"/>
        <v>Baja</v>
      </c>
      <c r="Z39" s="25" t="s">
        <v>54</v>
      </c>
      <c r="AA39" s="25" t="s">
        <v>34</v>
      </c>
      <c r="AB39" s="27" t="str">
        <f t="shared" si="26"/>
        <v>No Significativo</v>
      </c>
      <c r="AC39" s="28"/>
      <c r="AD39" s="32" t="s">
        <v>185</v>
      </c>
      <c r="AE39" s="32" t="s">
        <v>186</v>
      </c>
      <c r="AF39" s="32" t="s">
        <v>187</v>
      </c>
      <c r="AG39" s="29"/>
      <c r="AH39" s="29"/>
      <c r="AI39" s="29"/>
    </row>
    <row r="40" spans="1:35" ht="214.5" customHeight="1">
      <c r="A40" s="186"/>
      <c r="B40" s="253"/>
      <c r="C40" s="186"/>
      <c r="D40" s="186"/>
      <c r="E40" s="186"/>
      <c r="F40" s="186"/>
      <c r="G40" s="22" t="s">
        <v>35</v>
      </c>
      <c r="H40" s="25" t="s">
        <v>195</v>
      </c>
      <c r="I40" s="24" t="s">
        <v>37</v>
      </c>
      <c r="J40" s="28" t="s">
        <v>38</v>
      </c>
      <c r="K40" s="41"/>
      <c r="L40" s="25" t="s">
        <v>40</v>
      </c>
      <c r="M40" s="25">
        <f t="shared" si="18"/>
        <v>5</v>
      </c>
      <c r="N40" s="25" t="s">
        <v>41</v>
      </c>
      <c r="O40" s="25">
        <f t="shared" si="19"/>
        <v>5</v>
      </c>
      <c r="P40" s="25" t="s">
        <v>42</v>
      </c>
      <c r="Q40" s="25">
        <f t="shared" si="20"/>
        <v>5</v>
      </c>
      <c r="R40" s="25" t="s">
        <v>43</v>
      </c>
      <c r="S40" s="25">
        <f t="shared" si="21"/>
        <v>5</v>
      </c>
      <c r="T40" s="25" t="s">
        <v>44</v>
      </c>
      <c r="U40" s="25">
        <f t="shared" si="22"/>
        <v>5</v>
      </c>
      <c r="V40" s="25" t="s">
        <v>34</v>
      </c>
      <c r="W40" s="25">
        <f t="shared" si="23"/>
        <v>10</v>
      </c>
      <c r="X40" s="26">
        <f t="shared" si="24"/>
        <v>3125</v>
      </c>
      <c r="Y40" s="25" t="str">
        <f t="shared" si="25"/>
        <v>Moderada</v>
      </c>
      <c r="Z40" s="25" t="s">
        <v>45</v>
      </c>
      <c r="AA40" s="25" t="s">
        <v>34</v>
      </c>
      <c r="AB40" s="27" t="str">
        <f t="shared" si="26"/>
        <v>No Significativo</v>
      </c>
      <c r="AC40" s="28"/>
      <c r="AD40" s="25" t="s">
        <v>189</v>
      </c>
      <c r="AE40" s="32" t="s">
        <v>190</v>
      </c>
      <c r="AF40" s="32" t="s">
        <v>191</v>
      </c>
      <c r="AG40" s="29"/>
      <c r="AH40" s="29"/>
      <c r="AI40" s="29"/>
    </row>
    <row r="41" spans="1:35" ht="180" customHeight="1">
      <c r="A41" s="270"/>
      <c r="B41" s="262"/>
      <c r="C41" s="187"/>
      <c r="D41" s="187"/>
      <c r="E41" s="187"/>
      <c r="F41" s="187"/>
      <c r="G41" s="22" t="s">
        <v>207</v>
      </c>
      <c r="H41" s="25" t="s">
        <v>208</v>
      </c>
      <c r="I41" s="24" t="s">
        <v>155</v>
      </c>
      <c r="J41" s="25" t="s">
        <v>38</v>
      </c>
      <c r="K41" s="25" t="s">
        <v>39</v>
      </c>
      <c r="L41" s="25" t="s">
        <v>52</v>
      </c>
      <c r="M41" s="25">
        <f t="shared" si="18"/>
        <v>1</v>
      </c>
      <c r="N41" s="25" t="s">
        <v>53</v>
      </c>
      <c r="O41" s="25">
        <f t="shared" si="19"/>
        <v>1</v>
      </c>
      <c r="P41" s="25" t="s">
        <v>83</v>
      </c>
      <c r="Q41" s="25">
        <f t="shared" si="20"/>
        <v>1</v>
      </c>
      <c r="R41" s="25" t="s">
        <v>117</v>
      </c>
      <c r="S41" s="25">
        <f t="shared" si="21"/>
        <v>1</v>
      </c>
      <c r="T41" s="25" t="s">
        <v>53</v>
      </c>
      <c r="U41" s="25">
        <f t="shared" si="22"/>
        <v>1</v>
      </c>
      <c r="V41" s="25" t="s">
        <v>34</v>
      </c>
      <c r="W41" s="25">
        <f t="shared" si="23"/>
        <v>10</v>
      </c>
      <c r="X41" s="26">
        <f t="shared" si="24"/>
        <v>1</v>
      </c>
      <c r="Y41" s="25" t="str">
        <f t="shared" si="25"/>
        <v>Baja</v>
      </c>
      <c r="Z41" s="25" t="s">
        <v>156</v>
      </c>
      <c r="AA41" s="25" t="s">
        <v>34</v>
      </c>
      <c r="AB41" s="27" t="str">
        <f t="shared" si="26"/>
        <v>No Significativo</v>
      </c>
      <c r="AC41" s="32" t="s">
        <v>209</v>
      </c>
      <c r="AD41" s="25"/>
      <c r="AE41" s="25" t="s">
        <v>210</v>
      </c>
      <c r="AF41" s="25" t="s">
        <v>211</v>
      </c>
      <c r="AG41" s="42"/>
      <c r="AH41" s="42"/>
      <c r="AI41" s="42"/>
    </row>
    <row r="42" spans="1:35" ht="240.75" customHeight="1">
      <c r="A42" s="188" t="s">
        <v>212</v>
      </c>
      <c r="B42" s="263" t="s">
        <v>79</v>
      </c>
      <c r="C42" s="206" t="s">
        <v>213</v>
      </c>
      <c r="D42" s="206" t="s">
        <v>214</v>
      </c>
      <c r="E42" s="206" t="s">
        <v>215</v>
      </c>
      <c r="F42" s="206" t="s">
        <v>64</v>
      </c>
      <c r="G42" s="22" t="s">
        <v>49</v>
      </c>
      <c r="H42" s="25" t="s">
        <v>216</v>
      </c>
      <c r="I42" s="24" t="s">
        <v>51</v>
      </c>
      <c r="J42" s="28" t="s">
        <v>38</v>
      </c>
      <c r="K42" s="25" t="s">
        <v>38</v>
      </c>
      <c r="L42" s="25" t="s">
        <v>52</v>
      </c>
      <c r="M42" s="25">
        <f t="shared" si="18"/>
        <v>1</v>
      </c>
      <c r="N42" s="25" t="s">
        <v>41</v>
      </c>
      <c r="O42" s="25">
        <f t="shared" si="19"/>
        <v>5</v>
      </c>
      <c r="P42" s="25" t="s">
        <v>42</v>
      </c>
      <c r="Q42" s="25">
        <f t="shared" si="20"/>
        <v>5</v>
      </c>
      <c r="R42" s="25" t="s">
        <v>43</v>
      </c>
      <c r="S42" s="25">
        <f t="shared" si="21"/>
        <v>5</v>
      </c>
      <c r="T42" s="25" t="s">
        <v>53</v>
      </c>
      <c r="U42" s="25">
        <f t="shared" si="22"/>
        <v>1</v>
      </c>
      <c r="V42" s="25" t="s">
        <v>34</v>
      </c>
      <c r="W42" s="25">
        <f t="shared" si="23"/>
        <v>10</v>
      </c>
      <c r="X42" s="26">
        <f t="shared" si="24"/>
        <v>125</v>
      </c>
      <c r="Y42" s="25" t="str">
        <f t="shared" si="25"/>
        <v>Baja</v>
      </c>
      <c r="Z42" s="25" t="s">
        <v>54</v>
      </c>
      <c r="AA42" s="25" t="s">
        <v>34</v>
      </c>
      <c r="AB42" s="27" t="str">
        <f t="shared" si="26"/>
        <v>No Significativo</v>
      </c>
      <c r="AC42" s="28"/>
      <c r="AD42" s="32" t="s">
        <v>217</v>
      </c>
      <c r="AE42" s="32" t="s">
        <v>218</v>
      </c>
      <c r="AF42" s="32" t="s">
        <v>219</v>
      </c>
      <c r="AG42" s="29"/>
    </row>
    <row r="43" spans="1:35" ht="153" customHeight="1">
      <c r="A43" s="186"/>
      <c r="B43" s="253"/>
      <c r="C43" s="186"/>
      <c r="D43" s="186"/>
      <c r="E43" s="186"/>
      <c r="F43" s="186"/>
      <c r="G43" s="22" t="s">
        <v>153</v>
      </c>
      <c r="H43" s="25" t="s">
        <v>208</v>
      </c>
      <c r="I43" s="24" t="s">
        <v>155</v>
      </c>
      <c r="J43" s="28" t="s">
        <v>38</v>
      </c>
      <c r="K43" s="25" t="s">
        <v>39</v>
      </c>
      <c r="L43" s="25" t="s">
        <v>52</v>
      </c>
      <c r="M43" s="25">
        <f t="shared" si="18"/>
        <v>1</v>
      </c>
      <c r="N43" s="25" t="s">
        <v>53</v>
      </c>
      <c r="O43" s="25">
        <f t="shared" si="19"/>
        <v>1</v>
      </c>
      <c r="P43" s="25" t="s">
        <v>83</v>
      </c>
      <c r="Q43" s="25">
        <f t="shared" si="20"/>
        <v>1</v>
      </c>
      <c r="R43" s="25" t="s">
        <v>117</v>
      </c>
      <c r="S43" s="25">
        <f t="shared" si="21"/>
        <v>1</v>
      </c>
      <c r="T43" s="25" t="s">
        <v>53</v>
      </c>
      <c r="U43" s="25">
        <f t="shared" si="22"/>
        <v>1</v>
      </c>
      <c r="V43" s="25" t="s">
        <v>34</v>
      </c>
      <c r="W43" s="25">
        <f t="shared" si="23"/>
        <v>10</v>
      </c>
      <c r="X43" s="26">
        <f t="shared" si="24"/>
        <v>1</v>
      </c>
      <c r="Y43" s="25" t="str">
        <f t="shared" si="25"/>
        <v>Baja</v>
      </c>
      <c r="Z43" s="25" t="s">
        <v>156</v>
      </c>
      <c r="AA43" s="25" t="s">
        <v>34</v>
      </c>
      <c r="AB43" s="27" t="str">
        <f t="shared" si="26"/>
        <v>No Significativo</v>
      </c>
      <c r="AC43" s="25" t="s">
        <v>209</v>
      </c>
      <c r="AD43" s="25" t="s">
        <v>220</v>
      </c>
      <c r="AE43" s="32" t="s">
        <v>221</v>
      </c>
      <c r="AF43" s="25" t="s">
        <v>222</v>
      </c>
      <c r="AG43" s="29"/>
    </row>
    <row r="44" spans="1:35" ht="231.75" customHeight="1">
      <c r="A44" s="186"/>
      <c r="B44" s="253"/>
      <c r="C44" s="186"/>
      <c r="D44" s="186"/>
      <c r="E44" s="186"/>
      <c r="F44" s="186"/>
      <c r="G44" s="22" t="s">
        <v>223</v>
      </c>
      <c r="H44" s="25" t="s">
        <v>224</v>
      </c>
      <c r="I44" s="24" t="s">
        <v>71</v>
      </c>
      <c r="J44" s="28" t="s">
        <v>38</v>
      </c>
      <c r="K44" s="28"/>
      <c r="L44" s="25" t="s">
        <v>40</v>
      </c>
      <c r="M44" s="25">
        <f t="shared" si="18"/>
        <v>5</v>
      </c>
      <c r="N44" s="25" t="s">
        <v>53</v>
      </c>
      <c r="O44" s="25">
        <f t="shared" si="19"/>
        <v>1</v>
      </c>
      <c r="P44" s="25" t="s">
        <v>72</v>
      </c>
      <c r="Q44" s="25">
        <f t="shared" si="20"/>
        <v>10</v>
      </c>
      <c r="R44" s="25" t="s">
        <v>73</v>
      </c>
      <c r="S44" s="25">
        <f t="shared" si="21"/>
        <v>10</v>
      </c>
      <c r="T44" s="25" t="s">
        <v>53</v>
      </c>
      <c r="U44" s="25">
        <f t="shared" si="22"/>
        <v>1</v>
      </c>
      <c r="V44" s="25" t="s">
        <v>34</v>
      </c>
      <c r="W44" s="25">
        <f t="shared" si="23"/>
        <v>10</v>
      </c>
      <c r="X44" s="26">
        <f t="shared" si="24"/>
        <v>500</v>
      </c>
      <c r="Y44" s="25" t="str">
        <f t="shared" si="25"/>
        <v>Baja</v>
      </c>
      <c r="Z44" s="25" t="s">
        <v>74</v>
      </c>
      <c r="AA44" s="25" t="s">
        <v>34</v>
      </c>
      <c r="AB44" s="27" t="str">
        <f t="shared" si="26"/>
        <v>No Significativo</v>
      </c>
      <c r="AC44" s="32" t="s">
        <v>225</v>
      </c>
      <c r="AD44" s="32" t="s">
        <v>226</v>
      </c>
      <c r="AE44" s="25" t="s">
        <v>227</v>
      </c>
      <c r="AF44" s="25" t="s">
        <v>228</v>
      </c>
      <c r="AG44" s="40"/>
      <c r="AH44" s="29"/>
    </row>
    <row r="45" spans="1:35" ht="409.5" customHeight="1">
      <c r="A45" s="187"/>
      <c r="B45" s="254"/>
      <c r="C45" s="187"/>
      <c r="D45" s="187"/>
      <c r="E45" s="187"/>
      <c r="F45" s="187"/>
      <c r="G45" s="22" t="s">
        <v>69</v>
      </c>
      <c r="H45" s="25" t="s">
        <v>229</v>
      </c>
      <c r="I45" s="24" t="s">
        <v>230</v>
      </c>
      <c r="J45" s="28" t="s">
        <v>38</v>
      </c>
      <c r="K45" s="28"/>
      <c r="L45" s="25" t="s">
        <v>40</v>
      </c>
      <c r="M45" s="25">
        <f t="shared" si="18"/>
        <v>5</v>
      </c>
      <c r="N45" s="25" t="s">
        <v>53</v>
      </c>
      <c r="O45" s="25">
        <f t="shared" si="19"/>
        <v>1</v>
      </c>
      <c r="P45" s="25" t="s">
        <v>42</v>
      </c>
      <c r="Q45" s="25">
        <f t="shared" si="20"/>
        <v>5</v>
      </c>
      <c r="R45" s="25" t="s">
        <v>117</v>
      </c>
      <c r="S45" s="25">
        <f t="shared" si="21"/>
        <v>1</v>
      </c>
      <c r="T45" s="25" t="s">
        <v>44</v>
      </c>
      <c r="U45" s="25">
        <f t="shared" si="22"/>
        <v>5</v>
      </c>
      <c r="V45" s="25" t="s">
        <v>34</v>
      </c>
      <c r="W45" s="25">
        <f t="shared" si="23"/>
        <v>10</v>
      </c>
      <c r="X45" s="26">
        <f t="shared" si="24"/>
        <v>125</v>
      </c>
      <c r="Y45" s="25" t="str">
        <f t="shared" si="25"/>
        <v>Baja</v>
      </c>
      <c r="Z45" s="43" t="s">
        <v>231</v>
      </c>
      <c r="AA45" s="25" t="s">
        <v>34</v>
      </c>
      <c r="AB45" s="27" t="str">
        <f t="shared" si="26"/>
        <v>No Significativo</v>
      </c>
      <c r="AC45" s="41"/>
      <c r="AD45" s="32" t="s">
        <v>232</v>
      </c>
      <c r="AE45" s="25" t="s">
        <v>233</v>
      </c>
      <c r="AF45" s="32" t="s">
        <v>234</v>
      </c>
      <c r="AG45" s="29"/>
    </row>
    <row r="46" spans="1:35" ht="174.75" customHeight="1">
      <c r="A46" s="277" t="s">
        <v>212</v>
      </c>
      <c r="B46" s="264" t="s">
        <v>79</v>
      </c>
      <c r="C46" s="219" t="s">
        <v>213</v>
      </c>
      <c r="D46" s="224" t="s">
        <v>235</v>
      </c>
      <c r="E46" s="219" t="s">
        <v>215</v>
      </c>
      <c r="F46" s="204" t="s">
        <v>64</v>
      </c>
      <c r="G46" s="117" t="s">
        <v>49</v>
      </c>
      <c r="H46" s="25" t="s">
        <v>236</v>
      </c>
      <c r="I46" s="118" t="s">
        <v>51</v>
      </c>
      <c r="J46" s="28" t="s">
        <v>38</v>
      </c>
      <c r="K46" s="28"/>
      <c r="L46" s="25" t="s">
        <v>52</v>
      </c>
      <c r="M46" s="25">
        <f t="shared" si="18"/>
        <v>1</v>
      </c>
      <c r="N46" s="25" t="s">
        <v>41</v>
      </c>
      <c r="O46" s="25">
        <f t="shared" si="19"/>
        <v>5</v>
      </c>
      <c r="P46" s="25" t="s">
        <v>42</v>
      </c>
      <c r="Q46" s="25">
        <f t="shared" si="20"/>
        <v>5</v>
      </c>
      <c r="R46" s="25" t="s">
        <v>43</v>
      </c>
      <c r="S46" s="25">
        <f t="shared" si="21"/>
        <v>5</v>
      </c>
      <c r="T46" s="25" t="s">
        <v>44</v>
      </c>
      <c r="U46" s="25">
        <f t="shared" si="22"/>
        <v>5</v>
      </c>
      <c r="V46" s="25" t="s">
        <v>34</v>
      </c>
      <c r="W46" s="25">
        <f t="shared" si="23"/>
        <v>10</v>
      </c>
      <c r="X46" s="26">
        <f t="shared" si="24"/>
        <v>625</v>
      </c>
      <c r="Y46" s="25" t="str">
        <f t="shared" si="25"/>
        <v>Baja</v>
      </c>
      <c r="Z46" s="25" t="s">
        <v>54</v>
      </c>
      <c r="AA46" s="25" t="s">
        <v>34</v>
      </c>
      <c r="AB46" s="25" t="str">
        <f t="shared" si="26"/>
        <v>No Significativo</v>
      </c>
      <c r="AC46" s="41"/>
      <c r="AD46" s="32" t="s">
        <v>237</v>
      </c>
      <c r="AE46" s="32" t="s">
        <v>238</v>
      </c>
      <c r="AF46" s="25" t="s">
        <v>239</v>
      </c>
      <c r="AG46" s="29"/>
    </row>
    <row r="47" spans="1:35" ht="409.5" customHeight="1">
      <c r="A47" s="278"/>
      <c r="B47" s="265"/>
      <c r="C47" s="187"/>
      <c r="D47" s="187"/>
      <c r="E47" s="187"/>
      <c r="F47" s="187"/>
      <c r="G47" s="117" t="s">
        <v>100</v>
      </c>
      <c r="H47" s="25" t="s">
        <v>195</v>
      </c>
      <c r="I47" s="118" t="s">
        <v>123</v>
      </c>
      <c r="J47" s="28" t="s">
        <v>38</v>
      </c>
      <c r="K47" s="28"/>
      <c r="L47" s="25" t="s">
        <v>52</v>
      </c>
      <c r="M47" s="25">
        <v>1</v>
      </c>
      <c r="N47" s="25" t="s">
        <v>41</v>
      </c>
      <c r="O47" s="25">
        <v>5</v>
      </c>
      <c r="P47" s="25" t="s">
        <v>42</v>
      </c>
      <c r="Q47" s="25">
        <v>5</v>
      </c>
      <c r="R47" s="25" t="s">
        <v>117</v>
      </c>
      <c r="S47" s="25">
        <v>1</v>
      </c>
      <c r="T47" s="25" t="s">
        <v>44</v>
      </c>
      <c r="U47" s="25">
        <v>5</v>
      </c>
      <c r="V47" s="25" t="s">
        <v>34</v>
      </c>
      <c r="W47" s="25">
        <v>10</v>
      </c>
      <c r="X47" s="26">
        <f t="shared" si="24"/>
        <v>125</v>
      </c>
      <c r="Y47" s="25" t="s">
        <v>53</v>
      </c>
      <c r="Z47" s="25" t="s">
        <v>124</v>
      </c>
      <c r="AA47" s="25" t="s">
        <v>34</v>
      </c>
      <c r="AB47" s="25" t="s">
        <v>125</v>
      </c>
      <c r="AC47" s="39" t="s">
        <v>126</v>
      </c>
      <c r="AD47" s="39" t="s">
        <v>127</v>
      </c>
      <c r="AE47" s="39" t="s">
        <v>128</v>
      </c>
      <c r="AF47" s="39" t="s">
        <v>129</v>
      </c>
      <c r="AG47" s="29"/>
    </row>
    <row r="48" spans="1:35" ht="409.5" customHeight="1">
      <c r="A48" s="119"/>
      <c r="B48" s="126" t="s">
        <v>106</v>
      </c>
      <c r="C48" s="127" t="s">
        <v>785</v>
      </c>
      <c r="D48" s="127" t="s">
        <v>786</v>
      </c>
      <c r="E48" s="127" t="s">
        <v>33</v>
      </c>
      <c r="F48" s="123" t="s">
        <v>34</v>
      </c>
      <c r="G48" s="124" t="s">
        <v>35</v>
      </c>
      <c r="H48" s="121" t="s">
        <v>36</v>
      </c>
      <c r="I48" s="24" t="s">
        <v>37</v>
      </c>
      <c r="J48" s="28"/>
      <c r="K48" s="28"/>
      <c r="L48" s="25" t="s">
        <v>52</v>
      </c>
      <c r="M48" s="25">
        <v>1</v>
      </c>
      <c r="N48" s="25" t="s">
        <v>41</v>
      </c>
      <c r="O48" s="25">
        <v>5</v>
      </c>
      <c r="P48" s="25" t="s">
        <v>42</v>
      </c>
      <c r="Q48" s="25">
        <v>5</v>
      </c>
      <c r="R48" s="25" t="s">
        <v>43</v>
      </c>
      <c r="S48" s="25">
        <v>1</v>
      </c>
      <c r="T48" s="25" t="s">
        <v>44</v>
      </c>
      <c r="U48" s="25">
        <v>5</v>
      </c>
      <c r="V48" s="25" t="s">
        <v>34</v>
      </c>
      <c r="W48" s="25">
        <v>10</v>
      </c>
      <c r="X48" s="26">
        <f>SUM(M48*O48*Q48*S48*U48)</f>
        <v>125</v>
      </c>
      <c r="Y48" s="25" t="s">
        <v>53</v>
      </c>
      <c r="Z48" s="25" t="s">
        <v>45</v>
      </c>
      <c r="AA48" s="25" t="s">
        <v>34</v>
      </c>
      <c r="AB48" s="128" t="str">
        <f>IF(X48&gt;=6249,"Significativo",IF(AA48="No","Significativo","No Significativo"))</f>
        <v>No Significativo</v>
      </c>
      <c r="AC48" s="131"/>
      <c r="AD48" s="131" t="s">
        <v>782</v>
      </c>
      <c r="AE48" s="132" t="s">
        <v>783</v>
      </c>
      <c r="AF48" s="132" t="s">
        <v>784</v>
      </c>
      <c r="AG48" s="29"/>
    </row>
    <row r="49" spans="1:34" ht="409.5" customHeight="1">
      <c r="A49" s="119"/>
      <c r="B49" s="141" t="s">
        <v>79</v>
      </c>
      <c r="C49" s="140" t="s">
        <v>787</v>
      </c>
      <c r="D49" s="140" t="s">
        <v>788</v>
      </c>
      <c r="E49" s="137" t="s">
        <v>789</v>
      </c>
      <c r="F49" s="139" t="s">
        <v>34</v>
      </c>
      <c r="G49" s="136" t="s">
        <v>49</v>
      </c>
      <c r="H49" s="137" t="s">
        <v>790</v>
      </c>
      <c r="I49" s="138" t="s">
        <v>51</v>
      </c>
      <c r="J49" s="28"/>
      <c r="K49" s="28"/>
      <c r="L49" s="25" t="s">
        <v>52</v>
      </c>
      <c r="M49" s="25">
        <v>1</v>
      </c>
      <c r="N49" s="25" t="s">
        <v>41</v>
      </c>
      <c r="O49" s="25">
        <v>5</v>
      </c>
      <c r="P49" s="25" t="s">
        <v>42</v>
      </c>
      <c r="Q49" s="25">
        <v>5</v>
      </c>
      <c r="R49" s="25" t="s">
        <v>43</v>
      </c>
      <c r="S49" s="25">
        <v>1</v>
      </c>
      <c r="T49" s="25" t="s">
        <v>44</v>
      </c>
      <c r="U49" s="25">
        <v>5</v>
      </c>
      <c r="V49" s="25" t="s">
        <v>34</v>
      </c>
      <c r="W49" s="25">
        <v>10</v>
      </c>
      <c r="X49" s="26">
        <f>SUM(M49*O49*Q49*S49*U49)</f>
        <v>125</v>
      </c>
      <c r="Y49" s="25" t="s">
        <v>53</v>
      </c>
      <c r="Z49" s="25" t="s">
        <v>54</v>
      </c>
      <c r="AA49" s="25" t="s">
        <v>34</v>
      </c>
      <c r="AB49" s="128" t="str">
        <f>IF(X49&gt;=6249,"Significativo",IF(AA49="No","Significativo","No Significativo"))</f>
        <v>No Significativo</v>
      </c>
      <c r="AC49" s="134"/>
      <c r="AD49" s="132" t="s">
        <v>797</v>
      </c>
      <c r="AE49" s="131" t="s">
        <v>798</v>
      </c>
      <c r="AF49" s="131" t="s">
        <v>794</v>
      </c>
      <c r="AG49" s="29"/>
    </row>
    <row r="50" spans="1:34" ht="168.75" customHeight="1">
      <c r="A50" s="119"/>
      <c r="B50" s="120" t="s">
        <v>79</v>
      </c>
      <c r="C50" s="121" t="s">
        <v>779</v>
      </c>
      <c r="D50" s="121" t="s">
        <v>780</v>
      </c>
      <c r="E50" s="122" t="s">
        <v>781</v>
      </c>
      <c r="F50" s="123" t="s">
        <v>34</v>
      </c>
      <c r="G50" s="117" t="s">
        <v>35</v>
      </c>
      <c r="H50" s="121" t="s">
        <v>36</v>
      </c>
      <c r="I50" s="24" t="s">
        <v>37</v>
      </c>
      <c r="J50" s="28"/>
      <c r="K50" s="28"/>
      <c r="L50" s="25"/>
      <c r="M50" s="25">
        <v>1</v>
      </c>
      <c r="N50" s="25" t="s">
        <v>41</v>
      </c>
      <c r="O50" s="25">
        <v>5</v>
      </c>
      <c r="P50" s="25" t="s">
        <v>42</v>
      </c>
      <c r="Q50" s="25">
        <v>5</v>
      </c>
      <c r="R50" s="25" t="s">
        <v>43</v>
      </c>
      <c r="S50" s="25">
        <v>1</v>
      </c>
      <c r="T50" s="25" t="s">
        <v>44</v>
      </c>
      <c r="U50" s="25">
        <v>5</v>
      </c>
      <c r="V50" s="25" t="s">
        <v>34</v>
      </c>
      <c r="W50" s="25">
        <v>10</v>
      </c>
      <c r="X50" s="26">
        <f t="shared" si="24"/>
        <v>125</v>
      </c>
      <c r="Y50" s="25" t="s">
        <v>53</v>
      </c>
      <c r="Z50" s="25" t="s">
        <v>45</v>
      </c>
      <c r="AA50" s="25" t="s">
        <v>34</v>
      </c>
      <c r="AB50" s="128" t="str">
        <f t="shared" si="26"/>
        <v>No Significativo</v>
      </c>
      <c r="AC50" s="131"/>
      <c r="AD50" s="135"/>
      <c r="AE50" s="142" t="s">
        <v>783</v>
      </c>
      <c r="AF50" s="142" t="s">
        <v>784</v>
      </c>
      <c r="AG50" s="29"/>
    </row>
    <row r="51" spans="1:34" ht="265.5" customHeight="1">
      <c r="A51" s="208" t="s">
        <v>212</v>
      </c>
      <c r="B51" s="259" t="s">
        <v>240</v>
      </c>
      <c r="C51" s="267" t="s">
        <v>241</v>
      </c>
      <c r="D51" s="219" t="s">
        <v>242</v>
      </c>
      <c r="E51" s="219" t="s">
        <v>243</v>
      </c>
      <c r="F51" s="204" t="s">
        <v>64</v>
      </c>
      <c r="G51" s="22" t="s">
        <v>244</v>
      </c>
      <c r="H51" s="32" t="s">
        <v>245</v>
      </c>
      <c r="I51" s="24" t="s">
        <v>246</v>
      </c>
      <c r="J51" s="25" t="str">
        <f>VLOOKUP(I51,I,2,FALSE)</f>
        <v>(-) Negativo</v>
      </c>
      <c r="K51" s="25" t="s">
        <v>39</v>
      </c>
      <c r="L51" s="25" t="s">
        <v>40</v>
      </c>
      <c r="M51" s="25">
        <v>5</v>
      </c>
      <c r="N51" s="25" t="s">
        <v>53</v>
      </c>
      <c r="O51" s="25">
        <v>1</v>
      </c>
      <c r="P51" s="25" t="s">
        <v>42</v>
      </c>
      <c r="Q51" s="25">
        <v>5</v>
      </c>
      <c r="R51" s="25" t="s">
        <v>73</v>
      </c>
      <c r="S51" s="25">
        <v>10</v>
      </c>
      <c r="T51" s="25" t="s">
        <v>53</v>
      </c>
      <c r="U51" s="25">
        <v>1</v>
      </c>
      <c r="V51" s="25" t="s">
        <v>34</v>
      </c>
      <c r="W51" s="25">
        <v>10</v>
      </c>
      <c r="X51" s="26">
        <v>250</v>
      </c>
      <c r="Y51" s="25" t="s">
        <v>53</v>
      </c>
      <c r="Z51" s="28" t="s">
        <v>247</v>
      </c>
      <c r="AA51" s="25" t="s">
        <v>34</v>
      </c>
      <c r="AB51" s="27" t="s">
        <v>125</v>
      </c>
      <c r="AC51" s="129" t="s">
        <v>248</v>
      </c>
      <c r="AD51" s="125" t="s">
        <v>796</v>
      </c>
      <c r="AE51" s="129" t="s">
        <v>249</v>
      </c>
      <c r="AF51" s="130" t="s">
        <v>250</v>
      </c>
      <c r="AG51" s="29"/>
    </row>
    <row r="52" spans="1:34" ht="161.25" customHeight="1">
      <c r="A52" s="186"/>
      <c r="B52" s="253"/>
      <c r="C52" s="268"/>
      <c r="D52" s="186"/>
      <c r="E52" s="186"/>
      <c r="F52" s="186"/>
      <c r="G52" s="22" t="s">
        <v>147</v>
      </c>
      <c r="H52" s="32" t="s">
        <v>251</v>
      </c>
      <c r="I52" s="24" t="s">
        <v>149</v>
      </c>
      <c r="J52" s="25" t="str">
        <f>VLOOKUP(I52,I,2,FALSE)</f>
        <v>(-) Negativo</v>
      </c>
      <c r="K52" s="25" t="s">
        <v>39</v>
      </c>
      <c r="L52" s="25" t="s">
        <v>40</v>
      </c>
      <c r="M52" s="25">
        <f>IF(L52="Puntual",1,IF(L52="Local",5,10))</f>
        <v>5</v>
      </c>
      <c r="N52" s="25" t="s">
        <v>41</v>
      </c>
      <c r="O52" s="25">
        <f>IF(N52="Baja",1,IF(N52="Media",5,10))</f>
        <v>5</v>
      </c>
      <c r="P52" s="25" t="s">
        <v>83</v>
      </c>
      <c r="Q52" s="25">
        <f>IF(P52="Breve",1,IF(P52="Temporal",5,10))</f>
        <v>1</v>
      </c>
      <c r="R52" s="25" t="s">
        <v>43</v>
      </c>
      <c r="S52" s="25">
        <f>IF(R52="Reversible",1,IF(R52="Recuperable",5,10))</f>
        <v>5</v>
      </c>
      <c r="T52" s="25" t="s">
        <v>53</v>
      </c>
      <c r="U52" s="25">
        <f>IF(T52="Baja",1,IF(T52="Moderada",5,10))</f>
        <v>1</v>
      </c>
      <c r="V52" s="25" t="s">
        <v>34</v>
      </c>
      <c r="W52" s="25">
        <f>IF(V52="No",1,10)</f>
        <v>10</v>
      </c>
      <c r="X52" s="26">
        <f>SUM(M52*O52*Q52*S52*U52)</f>
        <v>125</v>
      </c>
      <c r="Y52" s="25" t="str">
        <f>IF(X52&gt;=10000,"Alta",IF(X52&gt;=1250,"Moderada",IF(X52&lt;=1000,"Baja")))</f>
        <v>Baja</v>
      </c>
      <c r="Z52" s="25" t="s">
        <v>74</v>
      </c>
      <c r="AA52" s="25" t="s">
        <v>34</v>
      </c>
      <c r="AB52" s="27" t="str">
        <f>IF(X52&gt;=6249,"Significativo",IF(AA52="No","Significativo","No Significativo"))</f>
        <v>No Significativo</v>
      </c>
      <c r="AC52" s="41"/>
      <c r="AD52" s="32" t="s">
        <v>252</v>
      </c>
      <c r="AE52" s="25" t="s">
        <v>253</v>
      </c>
      <c r="AF52" s="25" t="s">
        <v>254</v>
      </c>
      <c r="AG52" s="33"/>
      <c r="AH52" s="29"/>
    </row>
    <row r="53" spans="1:34" ht="230.25" customHeight="1">
      <c r="A53" s="186"/>
      <c r="B53" s="253"/>
      <c r="C53" s="268"/>
      <c r="D53" s="186"/>
      <c r="E53" s="186"/>
      <c r="F53" s="186"/>
      <c r="G53" s="22" t="s">
        <v>49</v>
      </c>
      <c r="H53" s="32" t="s">
        <v>255</v>
      </c>
      <c r="I53" s="24" t="s">
        <v>51</v>
      </c>
      <c r="J53" s="25" t="str">
        <f>VLOOKUP(I53,I,2,FALSE)</f>
        <v>(-) Negativo</v>
      </c>
      <c r="K53" s="25" t="s">
        <v>39</v>
      </c>
      <c r="L53" s="25" t="s">
        <v>52</v>
      </c>
      <c r="M53" s="25">
        <f>IF(L53="Puntual",1,IF(L53="Local",5,10))</f>
        <v>1</v>
      </c>
      <c r="N53" s="25" t="s">
        <v>197</v>
      </c>
      <c r="O53" s="25">
        <f>IF(N53="Baja",1,IF(N53="Media",5,10))</f>
        <v>10</v>
      </c>
      <c r="P53" s="25" t="s">
        <v>83</v>
      </c>
      <c r="Q53" s="25">
        <f>IF(P53="Breve",1,IF(P53="Temporal",5,10))</f>
        <v>1</v>
      </c>
      <c r="R53" s="25" t="s">
        <v>43</v>
      </c>
      <c r="S53" s="25">
        <f>IF(R53="Reversible",1,IF(R53="Recuperable",5,10))</f>
        <v>5</v>
      </c>
      <c r="T53" s="25" t="s">
        <v>53</v>
      </c>
      <c r="U53" s="25">
        <f>IF(T53="Baja",1,IF(T53="Moderada",5,10))</f>
        <v>1</v>
      </c>
      <c r="V53" s="25" t="s">
        <v>34</v>
      </c>
      <c r="W53" s="25">
        <f>IF(V53="No",1,10)</f>
        <v>10</v>
      </c>
      <c r="X53" s="26">
        <f>SUM(M53*O53*Q53*S53*U53)</f>
        <v>50</v>
      </c>
      <c r="Y53" s="25" t="str">
        <f>IF(X53&gt;=10000,"Alta",IF(X53&gt;=1250,"Moderada",IF(X53&lt;=1000,"Baja")))</f>
        <v>Baja</v>
      </c>
      <c r="Z53" s="25" t="s">
        <v>54</v>
      </c>
      <c r="AA53" s="25" t="s">
        <v>34</v>
      </c>
      <c r="AB53" s="27" t="str">
        <f>IF(X53&gt;=6249,"Significativo",IF(AA53="No","Significativo","No Significativo"))</f>
        <v>No Significativo</v>
      </c>
      <c r="AC53" s="41"/>
      <c r="AD53" s="32" t="s">
        <v>256</v>
      </c>
      <c r="AE53" s="32" t="s">
        <v>257</v>
      </c>
      <c r="AF53" s="32" t="s">
        <v>258</v>
      </c>
      <c r="AG53" s="29"/>
    </row>
    <row r="54" spans="1:34" ht="409.6" customHeight="1">
      <c r="A54" s="187"/>
      <c r="B54" s="254"/>
      <c r="C54" s="269"/>
      <c r="D54" s="187"/>
      <c r="E54" s="187"/>
      <c r="F54" s="187"/>
      <c r="G54" s="22" t="s">
        <v>100</v>
      </c>
      <c r="H54" s="32" t="s">
        <v>259</v>
      </c>
      <c r="I54" s="24" t="s">
        <v>123</v>
      </c>
      <c r="J54" s="25" t="str">
        <f>VLOOKUP(I54,I,2,FALSE)</f>
        <v>(-) Negativo</v>
      </c>
      <c r="K54" s="25" t="s">
        <v>39</v>
      </c>
      <c r="L54" s="25" t="s">
        <v>40</v>
      </c>
      <c r="M54" s="25">
        <v>5</v>
      </c>
      <c r="N54" s="25" t="s">
        <v>41</v>
      </c>
      <c r="O54" s="25">
        <v>5</v>
      </c>
      <c r="P54" s="25" t="s">
        <v>83</v>
      </c>
      <c r="Q54" s="25">
        <v>1</v>
      </c>
      <c r="R54" s="25" t="s">
        <v>43</v>
      </c>
      <c r="S54" s="25">
        <v>5</v>
      </c>
      <c r="T54" s="25" t="s">
        <v>53</v>
      </c>
      <c r="U54" s="25">
        <v>1</v>
      </c>
      <c r="V54" s="25" t="s">
        <v>34</v>
      </c>
      <c r="W54" s="25">
        <v>10</v>
      </c>
      <c r="X54" s="26">
        <v>125</v>
      </c>
      <c r="Y54" s="25" t="s">
        <v>53</v>
      </c>
      <c r="Z54" s="25" t="s">
        <v>124</v>
      </c>
      <c r="AA54" s="25" t="s">
        <v>34</v>
      </c>
      <c r="AB54" s="27" t="s">
        <v>125</v>
      </c>
      <c r="AC54" s="32" t="s">
        <v>126</v>
      </c>
      <c r="AD54" s="32" t="s">
        <v>127</v>
      </c>
      <c r="AE54" s="32" t="s">
        <v>128</v>
      </c>
      <c r="AF54" s="32" t="s">
        <v>129</v>
      </c>
      <c r="AG54" s="29"/>
    </row>
    <row r="55" spans="1:34" ht="138.75" customHeight="1">
      <c r="A55" s="188" t="s">
        <v>30</v>
      </c>
      <c r="B55" s="263" t="s">
        <v>79</v>
      </c>
      <c r="C55" s="219" t="s">
        <v>260</v>
      </c>
      <c r="D55" s="219" t="s">
        <v>261</v>
      </c>
      <c r="E55" s="219" t="s">
        <v>262</v>
      </c>
      <c r="F55" s="206" t="s">
        <v>64</v>
      </c>
      <c r="G55" s="22" t="s">
        <v>147</v>
      </c>
      <c r="H55" s="32" t="s">
        <v>263</v>
      </c>
      <c r="I55" s="24" t="s">
        <v>149</v>
      </c>
      <c r="J55" s="25" t="s">
        <v>175</v>
      </c>
      <c r="K55" s="25" t="s">
        <v>39</v>
      </c>
      <c r="L55" s="25" t="s">
        <v>40</v>
      </c>
      <c r="M55" s="25">
        <f>IF(L55="Puntual",1,IF(L55="Local",5,10))</f>
        <v>5</v>
      </c>
      <c r="N55" s="25" t="s">
        <v>41</v>
      </c>
      <c r="O55" s="25">
        <f>IF(N55="Baja",1,IF(N55="Media",5,10))</f>
        <v>5</v>
      </c>
      <c r="P55" s="25" t="s">
        <v>83</v>
      </c>
      <c r="Q55" s="25">
        <f>IF(P55="Breve",1,IF(P55="Temporal",5,10))</f>
        <v>1</v>
      </c>
      <c r="R55" s="25" t="s">
        <v>43</v>
      </c>
      <c r="S55" s="25">
        <f>IF(R55="Reversible",1,IF(R55="Recuperable",5,10))</f>
        <v>5</v>
      </c>
      <c r="T55" s="25" t="s">
        <v>53</v>
      </c>
      <c r="U55" s="25">
        <f>IF(T55="Baja",1,IF(T55="Moderada",5,10))</f>
        <v>1</v>
      </c>
      <c r="V55" s="25" t="s">
        <v>34</v>
      </c>
      <c r="W55" s="25">
        <f>IF(V55="No",1,10)</f>
        <v>10</v>
      </c>
      <c r="X55" s="26">
        <f>SUM(M55*O55*Q55*S55*U55)</f>
        <v>125</v>
      </c>
      <c r="Y55" s="25" t="str">
        <f>IF(X55&gt;=10000,"Alta",IF(X55&gt;=1250,"Moderada",IF(X55&lt;=1000,"Baja")))</f>
        <v>Baja</v>
      </c>
      <c r="Z55" s="25" t="s">
        <v>74</v>
      </c>
      <c r="AA55" s="25" t="s">
        <v>34</v>
      </c>
      <c r="AB55" s="27" t="str">
        <f>IF(X55&gt;=6249,"Significativo",IF(AA55="No","Significativo","No Significativo"))</f>
        <v>No Significativo</v>
      </c>
      <c r="AC55" s="41"/>
      <c r="AD55" s="32" t="s">
        <v>252</v>
      </c>
      <c r="AE55" s="25" t="s">
        <v>253</v>
      </c>
      <c r="AF55" s="25" t="s">
        <v>254</v>
      </c>
      <c r="AG55" s="33"/>
      <c r="AH55" s="29"/>
    </row>
    <row r="56" spans="1:34" ht="229.5" customHeight="1">
      <c r="A56" s="186"/>
      <c r="B56" s="253"/>
      <c r="C56" s="268"/>
      <c r="D56" s="186"/>
      <c r="E56" s="186"/>
      <c r="F56" s="186"/>
      <c r="G56" s="22" t="s">
        <v>244</v>
      </c>
      <c r="H56" s="32" t="s">
        <v>264</v>
      </c>
      <c r="I56" s="24" t="s">
        <v>246</v>
      </c>
      <c r="J56" s="25" t="s">
        <v>175</v>
      </c>
      <c r="K56" s="25" t="s">
        <v>39</v>
      </c>
      <c r="L56" s="25" t="s">
        <v>40</v>
      </c>
      <c r="M56" s="25">
        <v>5</v>
      </c>
      <c r="N56" s="25" t="s">
        <v>41</v>
      </c>
      <c r="O56" s="25">
        <v>5</v>
      </c>
      <c r="P56" s="25" t="s">
        <v>42</v>
      </c>
      <c r="Q56" s="25">
        <v>5</v>
      </c>
      <c r="R56" s="25" t="s">
        <v>73</v>
      </c>
      <c r="S56" s="25">
        <v>10</v>
      </c>
      <c r="T56" s="25" t="s">
        <v>53</v>
      </c>
      <c r="U56" s="25">
        <v>1</v>
      </c>
      <c r="V56" s="25" t="s">
        <v>34</v>
      </c>
      <c r="W56" s="25">
        <v>10</v>
      </c>
      <c r="X56" s="26">
        <v>1250</v>
      </c>
      <c r="Y56" s="25" t="s">
        <v>44</v>
      </c>
      <c r="Z56" s="28" t="s">
        <v>247</v>
      </c>
      <c r="AA56" s="25" t="s">
        <v>34</v>
      </c>
      <c r="AB56" s="27" t="s">
        <v>125</v>
      </c>
      <c r="AC56" s="32" t="s">
        <v>248</v>
      </c>
      <c r="AD56" s="41"/>
      <c r="AE56" s="32" t="s">
        <v>249</v>
      </c>
      <c r="AF56" s="25" t="s">
        <v>250</v>
      </c>
      <c r="AG56" s="29"/>
    </row>
    <row r="57" spans="1:34" ht="219.75" customHeight="1">
      <c r="A57" s="186"/>
      <c r="B57" s="253"/>
      <c r="C57" s="268"/>
      <c r="D57" s="186"/>
      <c r="E57" s="186"/>
      <c r="F57" s="186"/>
      <c r="G57" s="22" t="s">
        <v>49</v>
      </c>
      <c r="H57" s="32" t="s">
        <v>265</v>
      </c>
      <c r="I57" s="24" t="s">
        <v>51</v>
      </c>
      <c r="J57" s="25" t="s">
        <v>175</v>
      </c>
      <c r="K57" s="25" t="s">
        <v>39</v>
      </c>
      <c r="L57" s="25" t="s">
        <v>52</v>
      </c>
      <c r="M57" s="25">
        <f>IF(L57="Puntual",1,IF(L57="Local",5,10))</f>
        <v>1</v>
      </c>
      <c r="N57" s="25" t="s">
        <v>197</v>
      </c>
      <c r="O57" s="25">
        <f>IF(N57="Baja",1,IF(N57="Media",5,10))</f>
        <v>10</v>
      </c>
      <c r="P57" s="25" t="s">
        <v>42</v>
      </c>
      <c r="Q57" s="25">
        <f>IF(P57="Breve",1,IF(P57="Temporal",5,10))</f>
        <v>5</v>
      </c>
      <c r="R57" s="25" t="s">
        <v>43</v>
      </c>
      <c r="S57" s="25">
        <f>IF(R57="Reversible",1,IF(R57="Recuperable",5,10))</f>
        <v>5</v>
      </c>
      <c r="T57" s="25" t="s">
        <v>53</v>
      </c>
      <c r="U57" s="25">
        <f>IF(T57="Baja",1,IF(T57="Moderada",5,10))</f>
        <v>1</v>
      </c>
      <c r="V57" s="25" t="s">
        <v>34</v>
      </c>
      <c r="W57" s="25">
        <f>IF(V57="No",1,10)</f>
        <v>10</v>
      </c>
      <c r="X57" s="26">
        <f>SUM(M57*O57*Q57*S57*U57)</f>
        <v>250</v>
      </c>
      <c r="Y57" s="25" t="str">
        <f>IF(X57&gt;=10000,"Alta",IF(X57&gt;=1250,"Moderada",IF(X57&lt;=1000,"Baja")))</f>
        <v>Baja</v>
      </c>
      <c r="Z57" s="25" t="s">
        <v>54</v>
      </c>
      <c r="AA57" s="25" t="s">
        <v>34</v>
      </c>
      <c r="AB57" s="27" t="str">
        <f>IF(X57&gt;=6249,"Significativo",IF(AA57="No","Significativo","No Significativo"))</f>
        <v>No Significativo</v>
      </c>
      <c r="AC57" s="41"/>
      <c r="AD57" s="32" t="s">
        <v>266</v>
      </c>
      <c r="AE57" s="32" t="s">
        <v>267</v>
      </c>
      <c r="AF57" s="25" t="s">
        <v>268</v>
      </c>
      <c r="AG57" s="29"/>
    </row>
    <row r="58" spans="1:34" ht="132.75" customHeight="1">
      <c r="A58" s="187"/>
      <c r="B58" s="254"/>
      <c r="C58" s="269"/>
      <c r="D58" s="187"/>
      <c r="E58" s="187"/>
      <c r="F58" s="187"/>
      <c r="G58" s="22" t="s">
        <v>100</v>
      </c>
      <c r="H58" s="25" t="s">
        <v>122</v>
      </c>
      <c r="I58" s="24" t="s">
        <v>123</v>
      </c>
      <c r="J58" s="25" t="s">
        <v>175</v>
      </c>
      <c r="K58" s="25" t="s">
        <v>39</v>
      </c>
      <c r="L58" s="25" t="s">
        <v>40</v>
      </c>
      <c r="M58" s="25">
        <v>5</v>
      </c>
      <c r="N58" s="25" t="s">
        <v>41</v>
      </c>
      <c r="O58" s="25">
        <v>5</v>
      </c>
      <c r="P58" s="25" t="s">
        <v>83</v>
      </c>
      <c r="Q58" s="25">
        <v>1</v>
      </c>
      <c r="R58" s="25" t="s">
        <v>43</v>
      </c>
      <c r="S58" s="25">
        <v>5</v>
      </c>
      <c r="T58" s="25" t="s">
        <v>53</v>
      </c>
      <c r="U58" s="25">
        <v>1</v>
      </c>
      <c r="V58" s="25" t="s">
        <v>34</v>
      </c>
      <c r="W58" s="25">
        <v>10</v>
      </c>
      <c r="X58" s="26">
        <v>125</v>
      </c>
      <c r="Y58" s="25" t="s">
        <v>53</v>
      </c>
      <c r="Z58" s="25" t="s">
        <v>124</v>
      </c>
      <c r="AA58" s="28"/>
      <c r="AB58" s="27" t="s">
        <v>125</v>
      </c>
      <c r="AC58" s="32" t="s">
        <v>126</v>
      </c>
      <c r="AD58" s="32" t="s">
        <v>127</v>
      </c>
      <c r="AE58" s="32" t="s">
        <v>128</v>
      </c>
      <c r="AF58" s="32" t="s">
        <v>129</v>
      </c>
      <c r="AG58" s="29"/>
    </row>
    <row r="59" spans="1:34" ht="234.75" customHeight="1">
      <c r="A59" s="188" t="s">
        <v>30</v>
      </c>
      <c r="B59" s="263" t="s">
        <v>79</v>
      </c>
      <c r="C59" s="75" t="s">
        <v>269</v>
      </c>
      <c r="D59" s="219" t="s">
        <v>270</v>
      </c>
      <c r="E59" s="219" t="s">
        <v>271</v>
      </c>
      <c r="F59" s="206" t="s">
        <v>64</v>
      </c>
      <c r="G59" s="22" t="s">
        <v>49</v>
      </c>
      <c r="H59" s="32" t="s">
        <v>265</v>
      </c>
      <c r="I59" s="24" t="s">
        <v>51</v>
      </c>
      <c r="J59" s="25" t="s">
        <v>175</v>
      </c>
      <c r="K59" s="25" t="s">
        <v>39</v>
      </c>
      <c r="L59" s="25" t="s">
        <v>52</v>
      </c>
      <c r="M59" s="25">
        <f>IF(L59="Puntual",1,IF(L59="Local",5,10))</f>
        <v>1</v>
      </c>
      <c r="N59" s="25" t="s">
        <v>197</v>
      </c>
      <c r="O59" s="25">
        <f>IF(N59="Baja",1,IF(N59="Media",5,10))</f>
        <v>10</v>
      </c>
      <c r="P59" s="25" t="s">
        <v>42</v>
      </c>
      <c r="Q59" s="25">
        <f>IF(P59="Breve",1,IF(P59="Temporal",5,10))</f>
        <v>5</v>
      </c>
      <c r="R59" s="25" t="s">
        <v>43</v>
      </c>
      <c r="S59" s="25">
        <f>IF(R59="Reversible",1,IF(R59="Recuperable",5,10))</f>
        <v>5</v>
      </c>
      <c r="T59" s="25" t="s">
        <v>53</v>
      </c>
      <c r="U59" s="25">
        <f>IF(T59="Baja",1,IF(T59="Moderada",5,10))</f>
        <v>1</v>
      </c>
      <c r="V59" s="25" t="s">
        <v>34</v>
      </c>
      <c r="W59" s="25">
        <f>IF(V59="No",1,10)</f>
        <v>10</v>
      </c>
      <c r="X59" s="26">
        <f>SUM(M59*O59*Q59*S59*U59)</f>
        <v>250</v>
      </c>
      <c r="Y59" s="25" t="str">
        <f>IF(X59&gt;=10000,"Alta",IF(X59&gt;=1250,"Moderada",IF(X59&lt;=1000,"Baja")))</f>
        <v>Baja</v>
      </c>
      <c r="Z59" s="25" t="s">
        <v>54</v>
      </c>
      <c r="AA59" s="25" t="s">
        <v>34</v>
      </c>
      <c r="AB59" s="27" t="str">
        <f>IF(X59&gt;=6249,"Significativo",IF(AA59="No","Significativo","No Significativo"))</f>
        <v>No Significativo</v>
      </c>
      <c r="AC59" s="41"/>
      <c r="AD59" s="32" t="s">
        <v>272</v>
      </c>
      <c r="AE59" s="32" t="s">
        <v>273</v>
      </c>
      <c r="AF59" s="32" t="s">
        <v>274</v>
      </c>
      <c r="AG59" s="29"/>
    </row>
    <row r="60" spans="1:34" ht="153.75" customHeight="1">
      <c r="A60" s="186"/>
      <c r="B60" s="253"/>
      <c r="C60" s="116"/>
      <c r="D60" s="186"/>
      <c r="E60" s="186"/>
      <c r="F60" s="186"/>
      <c r="G60" s="22" t="s">
        <v>147</v>
      </c>
      <c r="H60" s="32" t="s">
        <v>263</v>
      </c>
      <c r="I60" s="24" t="s">
        <v>149</v>
      </c>
      <c r="J60" s="25" t="s">
        <v>175</v>
      </c>
      <c r="K60" s="25" t="s">
        <v>39</v>
      </c>
      <c r="L60" s="25" t="s">
        <v>40</v>
      </c>
      <c r="M60" s="25">
        <f>IF(L60="Puntual",1,IF(L60="Local",5,10))</f>
        <v>5</v>
      </c>
      <c r="N60" s="25" t="s">
        <v>41</v>
      </c>
      <c r="O60" s="25">
        <f>IF(N60="Baja",1,IF(N60="Media",5,10))</f>
        <v>5</v>
      </c>
      <c r="P60" s="25" t="s">
        <v>83</v>
      </c>
      <c r="Q60" s="25">
        <f>IF(P60="Breve",1,IF(P60="Temporal",5,10))</f>
        <v>1</v>
      </c>
      <c r="R60" s="25" t="s">
        <v>43</v>
      </c>
      <c r="S60" s="25">
        <f>IF(R60="Reversible",1,IF(R60="Recuperable",5,10))</f>
        <v>5</v>
      </c>
      <c r="T60" s="25" t="s">
        <v>53</v>
      </c>
      <c r="U60" s="25">
        <f>IF(T60="Baja",1,IF(T60="Moderada",5,10))</f>
        <v>1</v>
      </c>
      <c r="V60" s="25" t="s">
        <v>34</v>
      </c>
      <c r="W60" s="25">
        <f>IF(V60="No",1,10)</f>
        <v>10</v>
      </c>
      <c r="X60" s="26">
        <f>SUM(M60*O60*Q60*S60*U60)</f>
        <v>125</v>
      </c>
      <c r="Y60" s="25" t="str">
        <f>IF(X60&gt;=10000,"Alta",IF(X60&gt;=1250,"Moderada",IF(X60&lt;=1000,"Baja")))</f>
        <v>Baja</v>
      </c>
      <c r="Z60" s="25" t="s">
        <v>74</v>
      </c>
      <c r="AA60" s="25" t="s">
        <v>34</v>
      </c>
      <c r="AB60" s="27" t="str">
        <f>IF(X60&gt;=6249,"Significativo",IF(AA60="No","Significativo","No Significativo"))</f>
        <v>No Significativo</v>
      </c>
      <c r="AC60" s="41"/>
      <c r="AD60" s="32" t="s">
        <v>275</v>
      </c>
      <c r="AE60" s="25" t="s">
        <v>276</v>
      </c>
      <c r="AF60" s="25" t="s">
        <v>277</v>
      </c>
      <c r="AG60" s="33"/>
      <c r="AH60" s="29"/>
    </row>
    <row r="61" spans="1:34" ht="232.5" customHeight="1">
      <c r="A61" s="187"/>
      <c r="B61" s="254"/>
      <c r="C61" s="115"/>
      <c r="D61" s="187"/>
      <c r="E61" s="187"/>
      <c r="F61" s="187"/>
      <c r="G61" s="22" t="s">
        <v>244</v>
      </c>
      <c r="H61" s="32" t="s">
        <v>264</v>
      </c>
      <c r="I61" s="24" t="s">
        <v>246</v>
      </c>
      <c r="J61" s="25" t="s">
        <v>175</v>
      </c>
      <c r="K61" s="25" t="s">
        <v>39</v>
      </c>
      <c r="L61" s="25" t="s">
        <v>40</v>
      </c>
      <c r="M61" s="25">
        <v>5</v>
      </c>
      <c r="N61" s="25" t="s">
        <v>53</v>
      </c>
      <c r="O61" s="25">
        <v>1</v>
      </c>
      <c r="P61" s="25" t="s">
        <v>42</v>
      </c>
      <c r="Q61" s="25">
        <v>5</v>
      </c>
      <c r="R61" s="25" t="s">
        <v>73</v>
      </c>
      <c r="S61" s="25">
        <v>10</v>
      </c>
      <c r="T61" s="25" t="s">
        <v>53</v>
      </c>
      <c r="U61" s="25">
        <v>1</v>
      </c>
      <c r="V61" s="25" t="s">
        <v>34</v>
      </c>
      <c r="W61" s="25">
        <v>10</v>
      </c>
      <c r="X61" s="26">
        <v>250</v>
      </c>
      <c r="Y61" s="25" t="s">
        <v>53</v>
      </c>
      <c r="Z61" s="25" t="s">
        <v>247</v>
      </c>
      <c r="AA61" s="25" t="s">
        <v>34</v>
      </c>
      <c r="AB61" s="27" t="s">
        <v>125</v>
      </c>
      <c r="AC61" s="25" t="s">
        <v>248</v>
      </c>
      <c r="AD61" s="25"/>
      <c r="AE61" s="32" t="s">
        <v>249</v>
      </c>
      <c r="AF61" s="25" t="s">
        <v>250</v>
      </c>
      <c r="AG61" s="29"/>
    </row>
    <row r="62" spans="1:34" ht="342" customHeight="1">
      <c r="A62" s="188" t="s">
        <v>30</v>
      </c>
      <c r="B62" s="259" t="s">
        <v>79</v>
      </c>
      <c r="C62" s="75" t="s">
        <v>278</v>
      </c>
      <c r="D62" s="219" t="s">
        <v>279</v>
      </c>
      <c r="E62" s="219" t="s">
        <v>280</v>
      </c>
      <c r="F62" s="204" t="s">
        <v>64</v>
      </c>
      <c r="G62" s="22" t="s">
        <v>244</v>
      </c>
      <c r="H62" s="25" t="s">
        <v>281</v>
      </c>
      <c r="I62" s="24" t="s">
        <v>282</v>
      </c>
      <c r="J62" s="28" t="s">
        <v>38</v>
      </c>
      <c r="K62" s="25" t="s">
        <v>39</v>
      </c>
      <c r="L62" s="28" t="s">
        <v>40</v>
      </c>
      <c r="M62" s="28">
        <v>5</v>
      </c>
      <c r="N62" s="28" t="s">
        <v>41</v>
      </c>
      <c r="O62" s="28">
        <v>5</v>
      </c>
      <c r="P62" s="28" t="s">
        <v>83</v>
      </c>
      <c r="Q62" s="25">
        <f t="shared" ref="Q62:Q82" si="27">IF(P62="Breve",1,IF(P62="Temporal",5,10))</f>
        <v>1</v>
      </c>
      <c r="R62" s="25" t="s">
        <v>43</v>
      </c>
      <c r="S62" s="25">
        <f t="shared" ref="S62:S82" si="28">IF(R62="Reversible",1,IF(R62="Recuperable",5,10))</f>
        <v>5</v>
      </c>
      <c r="T62" s="25" t="s">
        <v>53</v>
      </c>
      <c r="U62" s="25">
        <f t="shared" ref="U62:U82" si="29">IF(T62="Baja",1,IF(T62="Moderada",5,10))</f>
        <v>1</v>
      </c>
      <c r="V62" s="25" t="s">
        <v>34</v>
      </c>
      <c r="W62" s="25">
        <f t="shared" ref="W62:W82" si="30">IF(V62="No",1,10)</f>
        <v>10</v>
      </c>
      <c r="X62" s="46">
        <v>125</v>
      </c>
      <c r="Y62" s="25" t="str">
        <f t="shared" ref="Y62:Y82" si="31">IF(X62&gt;=10000,"Alta",IF(X62&gt;=1250,"Moderada",IF(X62&lt;=1000,"Baja")))</f>
        <v>Baja</v>
      </c>
      <c r="Z62" s="28" t="s">
        <v>283</v>
      </c>
      <c r="AA62" s="28" t="s">
        <v>34</v>
      </c>
      <c r="AB62" s="27" t="s">
        <v>125</v>
      </c>
      <c r="AC62" s="41"/>
      <c r="AD62" s="32" t="s">
        <v>284</v>
      </c>
      <c r="AE62" s="32" t="s">
        <v>285</v>
      </c>
      <c r="AF62" s="32" t="s">
        <v>286</v>
      </c>
      <c r="AG62" s="29"/>
    </row>
    <row r="63" spans="1:34" ht="357" customHeight="1">
      <c r="A63" s="186"/>
      <c r="B63" s="253"/>
      <c r="C63" s="116"/>
      <c r="D63" s="186"/>
      <c r="E63" s="186"/>
      <c r="F63" s="186"/>
      <c r="G63" s="22" t="s">
        <v>100</v>
      </c>
      <c r="H63" s="25" t="s">
        <v>287</v>
      </c>
      <c r="I63" s="24" t="s">
        <v>282</v>
      </c>
      <c r="J63" s="28" t="s">
        <v>38</v>
      </c>
      <c r="K63" s="25" t="s">
        <v>39</v>
      </c>
      <c r="L63" s="25" t="s">
        <v>40</v>
      </c>
      <c r="M63" s="25">
        <f t="shared" ref="M63:M69" si="32">IF(L63="Puntual",1,IF(L63="Local",5,10))</f>
        <v>5</v>
      </c>
      <c r="N63" s="25" t="s">
        <v>41</v>
      </c>
      <c r="O63" s="25">
        <f t="shared" ref="O63:O82" si="33">IF(N63="Baja",1,IF(N63="Media",5,10))</f>
        <v>5</v>
      </c>
      <c r="P63" s="25" t="s">
        <v>83</v>
      </c>
      <c r="Q63" s="25">
        <f t="shared" si="27"/>
        <v>1</v>
      </c>
      <c r="R63" s="25" t="s">
        <v>43</v>
      </c>
      <c r="S63" s="25">
        <f t="shared" si="28"/>
        <v>5</v>
      </c>
      <c r="T63" s="25" t="s">
        <v>53</v>
      </c>
      <c r="U63" s="25">
        <f t="shared" si="29"/>
        <v>1</v>
      </c>
      <c r="V63" s="25" t="s">
        <v>34</v>
      </c>
      <c r="W63" s="25">
        <f t="shared" si="30"/>
        <v>10</v>
      </c>
      <c r="X63" s="46">
        <v>125</v>
      </c>
      <c r="Y63" s="25" t="str">
        <f t="shared" si="31"/>
        <v>Baja</v>
      </c>
      <c r="Z63" s="28" t="s">
        <v>283</v>
      </c>
      <c r="AA63" s="28" t="s">
        <v>34</v>
      </c>
      <c r="AB63" s="27" t="s">
        <v>125</v>
      </c>
      <c r="AC63" s="41"/>
      <c r="AD63" s="32" t="s">
        <v>284</v>
      </c>
      <c r="AE63" s="32" t="s">
        <v>285</v>
      </c>
      <c r="AF63" s="32" t="s">
        <v>286</v>
      </c>
      <c r="AG63" s="29"/>
    </row>
    <row r="64" spans="1:34" ht="131.25" customHeight="1">
      <c r="A64" s="186"/>
      <c r="B64" s="253"/>
      <c r="C64" s="116"/>
      <c r="D64" s="186"/>
      <c r="E64" s="186"/>
      <c r="F64" s="186"/>
      <c r="G64" s="22" t="s">
        <v>153</v>
      </c>
      <c r="H64" s="25" t="s">
        <v>288</v>
      </c>
      <c r="I64" s="24" t="s">
        <v>155</v>
      </c>
      <c r="J64" s="28" t="s">
        <v>38</v>
      </c>
      <c r="K64" s="28" t="s">
        <v>39</v>
      </c>
      <c r="L64" s="25" t="s">
        <v>52</v>
      </c>
      <c r="M64" s="25">
        <f t="shared" si="32"/>
        <v>1</v>
      </c>
      <c r="N64" s="25" t="s">
        <v>53</v>
      </c>
      <c r="O64" s="25">
        <f t="shared" si="33"/>
        <v>1</v>
      </c>
      <c r="P64" s="25" t="s">
        <v>83</v>
      </c>
      <c r="Q64" s="25">
        <f t="shared" si="27"/>
        <v>1</v>
      </c>
      <c r="R64" s="25" t="s">
        <v>117</v>
      </c>
      <c r="S64" s="25">
        <f t="shared" si="28"/>
        <v>1</v>
      </c>
      <c r="T64" s="25" t="s">
        <v>53</v>
      </c>
      <c r="U64" s="25">
        <f t="shared" si="29"/>
        <v>1</v>
      </c>
      <c r="V64" s="25" t="s">
        <v>34</v>
      </c>
      <c r="W64" s="25">
        <f t="shared" si="30"/>
        <v>10</v>
      </c>
      <c r="X64" s="26">
        <f t="shared" ref="X64:X79" si="34">SUM(M64*O64*Q64*S64*U64)</f>
        <v>1</v>
      </c>
      <c r="Y64" s="25" t="str">
        <f t="shared" si="31"/>
        <v>Baja</v>
      </c>
      <c r="Z64" s="25" t="s">
        <v>156</v>
      </c>
      <c r="AA64" s="25" t="s">
        <v>34</v>
      </c>
      <c r="AB64" s="27" t="str">
        <f t="shared" ref="AB64:AB69" si="35">IF(X64&gt;=6249,"Significativo",IF(AA64="No","Significativo","No Significativo"))</f>
        <v>No Significativo</v>
      </c>
      <c r="AC64" s="32" t="s">
        <v>289</v>
      </c>
      <c r="AD64" s="25" t="s">
        <v>220</v>
      </c>
      <c r="AE64" s="32" t="s">
        <v>221</v>
      </c>
      <c r="AF64" s="25" t="s">
        <v>222</v>
      </c>
      <c r="AG64" s="29"/>
    </row>
    <row r="65" spans="1:35" ht="150" customHeight="1">
      <c r="A65" s="186"/>
      <c r="B65" s="253"/>
      <c r="C65" s="116"/>
      <c r="D65" s="186"/>
      <c r="E65" s="186"/>
      <c r="F65" s="186"/>
      <c r="G65" s="22" t="s">
        <v>147</v>
      </c>
      <c r="H65" s="25" t="s">
        <v>290</v>
      </c>
      <c r="I65" s="24" t="s">
        <v>149</v>
      </c>
      <c r="J65" s="28" t="s">
        <v>38</v>
      </c>
      <c r="K65" s="25" t="s">
        <v>39</v>
      </c>
      <c r="L65" s="25" t="s">
        <v>40</v>
      </c>
      <c r="M65" s="25">
        <f t="shared" si="32"/>
        <v>5</v>
      </c>
      <c r="N65" s="25" t="s">
        <v>41</v>
      </c>
      <c r="O65" s="25">
        <f t="shared" si="33"/>
        <v>5</v>
      </c>
      <c r="P65" s="25" t="s">
        <v>83</v>
      </c>
      <c r="Q65" s="25">
        <f t="shared" si="27"/>
        <v>1</v>
      </c>
      <c r="R65" s="25" t="s">
        <v>43</v>
      </c>
      <c r="S65" s="25">
        <f t="shared" si="28"/>
        <v>5</v>
      </c>
      <c r="T65" s="25" t="s">
        <v>53</v>
      </c>
      <c r="U65" s="25">
        <f t="shared" si="29"/>
        <v>1</v>
      </c>
      <c r="V65" s="25" t="s">
        <v>34</v>
      </c>
      <c r="W65" s="25">
        <f t="shared" si="30"/>
        <v>10</v>
      </c>
      <c r="X65" s="26">
        <f t="shared" si="34"/>
        <v>125</v>
      </c>
      <c r="Y65" s="25" t="str">
        <f t="shared" si="31"/>
        <v>Baja</v>
      </c>
      <c r="Z65" s="25" t="s">
        <v>74</v>
      </c>
      <c r="AA65" s="25" t="s">
        <v>34</v>
      </c>
      <c r="AB65" s="27" t="str">
        <f t="shared" si="35"/>
        <v>No Significativo</v>
      </c>
      <c r="AC65" s="41"/>
      <c r="AD65" s="32" t="s">
        <v>275</v>
      </c>
      <c r="AE65" s="25" t="s">
        <v>276</v>
      </c>
      <c r="AF65" s="25" t="s">
        <v>277</v>
      </c>
      <c r="AG65" s="33"/>
      <c r="AH65" s="29"/>
    </row>
    <row r="66" spans="1:35" ht="232.5" customHeight="1">
      <c r="A66" s="186"/>
      <c r="B66" s="253"/>
      <c r="C66" s="116"/>
      <c r="D66" s="186"/>
      <c r="E66" s="186"/>
      <c r="F66" s="186"/>
      <c r="G66" s="22" t="s">
        <v>49</v>
      </c>
      <c r="H66" s="25" t="s">
        <v>291</v>
      </c>
      <c r="I66" s="24" t="s">
        <v>51</v>
      </c>
      <c r="J66" s="28" t="s">
        <v>38</v>
      </c>
      <c r="K66" s="25" t="s">
        <v>39</v>
      </c>
      <c r="L66" s="25" t="s">
        <v>52</v>
      </c>
      <c r="M66" s="25">
        <f t="shared" si="32"/>
        <v>1</v>
      </c>
      <c r="N66" s="25" t="s">
        <v>41</v>
      </c>
      <c r="O66" s="25">
        <f t="shared" si="33"/>
        <v>5</v>
      </c>
      <c r="P66" s="25" t="s">
        <v>83</v>
      </c>
      <c r="Q66" s="25">
        <f t="shared" si="27"/>
        <v>1</v>
      </c>
      <c r="R66" s="25" t="s">
        <v>43</v>
      </c>
      <c r="S66" s="25">
        <f t="shared" si="28"/>
        <v>5</v>
      </c>
      <c r="T66" s="25" t="s">
        <v>44</v>
      </c>
      <c r="U66" s="25">
        <f t="shared" si="29"/>
        <v>5</v>
      </c>
      <c r="V66" s="25" t="s">
        <v>34</v>
      </c>
      <c r="W66" s="25">
        <f t="shared" si="30"/>
        <v>10</v>
      </c>
      <c r="X66" s="26">
        <f t="shared" si="34"/>
        <v>125</v>
      </c>
      <c r="Y66" s="25" t="str">
        <f t="shared" si="31"/>
        <v>Baja</v>
      </c>
      <c r="Z66" s="25" t="s">
        <v>54</v>
      </c>
      <c r="AA66" s="25" t="s">
        <v>34</v>
      </c>
      <c r="AB66" s="27" t="str">
        <f t="shared" si="35"/>
        <v>No Significativo</v>
      </c>
      <c r="AC66" s="32" t="s">
        <v>292</v>
      </c>
      <c r="AD66" s="32" t="s">
        <v>293</v>
      </c>
      <c r="AE66" s="32" t="s">
        <v>294</v>
      </c>
      <c r="AF66" s="25" t="s">
        <v>295</v>
      </c>
      <c r="AG66" s="29"/>
    </row>
    <row r="67" spans="1:35" ht="155.25" customHeight="1">
      <c r="A67" s="270"/>
      <c r="B67" s="262"/>
      <c r="C67" s="115"/>
      <c r="D67" s="187"/>
      <c r="E67" s="187"/>
      <c r="F67" s="187"/>
      <c r="G67" s="22" t="s">
        <v>296</v>
      </c>
      <c r="H67" s="25" t="s">
        <v>297</v>
      </c>
      <c r="I67" s="24" t="s">
        <v>298</v>
      </c>
      <c r="J67" s="28" t="s">
        <v>38</v>
      </c>
      <c r="K67" s="28" t="s">
        <v>39</v>
      </c>
      <c r="L67" s="25" t="s">
        <v>40</v>
      </c>
      <c r="M67" s="25">
        <f t="shared" si="32"/>
        <v>5</v>
      </c>
      <c r="N67" s="25" t="s">
        <v>41</v>
      </c>
      <c r="O67" s="25">
        <f t="shared" si="33"/>
        <v>5</v>
      </c>
      <c r="P67" s="25" t="s">
        <v>83</v>
      </c>
      <c r="Q67" s="25">
        <f t="shared" si="27"/>
        <v>1</v>
      </c>
      <c r="R67" s="25" t="s">
        <v>43</v>
      </c>
      <c r="S67" s="25">
        <f t="shared" si="28"/>
        <v>5</v>
      </c>
      <c r="T67" s="25" t="s">
        <v>53</v>
      </c>
      <c r="U67" s="25">
        <f t="shared" si="29"/>
        <v>1</v>
      </c>
      <c r="V67" s="25" t="s">
        <v>34</v>
      </c>
      <c r="W67" s="25">
        <f t="shared" si="30"/>
        <v>10</v>
      </c>
      <c r="X67" s="26">
        <f t="shared" si="34"/>
        <v>125</v>
      </c>
      <c r="Y67" s="25" t="str">
        <f t="shared" si="31"/>
        <v>Baja</v>
      </c>
      <c r="Z67" s="25" t="s">
        <v>74</v>
      </c>
      <c r="AA67" s="25" t="s">
        <v>34</v>
      </c>
      <c r="AB67" s="27" t="str">
        <f t="shared" si="35"/>
        <v>No Significativo</v>
      </c>
      <c r="AC67" s="41"/>
      <c r="AD67" s="32" t="s">
        <v>275</v>
      </c>
      <c r="AE67" s="25" t="s">
        <v>276</v>
      </c>
      <c r="AF67" s="25" t="s">
        <v>277</v>
      </c>
      <c r="AG67" s="29"/>
    </row>
    <row r="68" spans="1:35" ht="152.25" customHeight="1">
      <c r="A68" s="188" t="s">
        <v>30</v>
      </c>
      <c r="B68" s="259" t="s">
        <v>79</v>
      </c>
      <c r="C68" s="75" t="s">
        <v>299</v>
      </c>
      <c r="D68" s="219" t="s">
        <v>300</v>
      </c>
      <c r="E68" s="219" t="s">
        <v>301</v>
      </c>
      <c r="F68" s="204" t="s">
        <v>64</v>
      </c>
      <c r="G68" s="22" t="s">
        <v>147</v>
      </c>
      <c r="H68" s="25" t="s">
        <v>302</v>
      </c>
      <c r="I68" s="24" t="s">
        <v>149</v>
      </c>
      <c r="J68" s="28" t="s">
        <v>38</v>
      </c>
      <c r="K68" s="28" t="s">
        <v>39</v>
      </c>
      <c r="L68" s="25" t="s">
        <v>40</v>
      </c>
      <c r="M68" s="25">
        <f t="shared" si="32"/>
        <v>5</v>
      </c>
      <c r="N68" s="25" t="s">
        <v>41</v>
      </c>
      <c r="O68" s="25">
        <f t="shared" si="33"/>
        <v>5</v>
      </c>
      <c r="P68" s="25" t="s">
        <v>83</v>
      </c>
      <c r="Q68" s="25">
        <f t="shared" si="27"/>
        <v>1</v>
      </c>
      <c r="R68" s="25" t="s">
        <v>43</v>
      </c>
      <c r="S68" s="25">
        <f t="shared" si="28"/>
        <v>5</v>
      </c>
      <c r="T68" s="25" t="s">
        <v>53</v>
      </c>
      <c r="U68" s="25">
        <f t="shared" si="29"/>
        <v>1</v>
      </c>
      <c r="V68" s="25" t="s">
        <v>34</v>
      </c>
      <c r="W68" s="25">
        <f t="shared" si="30"/>
        <v>10</v>
      </c>
      <c r="X68" s="26">
        <f t="shared" si="34"/>
        <v>125</v>
      </c>
      <c r="Y68" s="25" t="str">
        <f t="shared" si="31"/>
        <v>Baja</v>
      </c>
      <c r="Z68" s="25" t="s">
        <v>74</v>
      </c>
      <c r="AA68" s="25" t="s">
        <v>34</v>
      </c>
      <c r="AB68" s="27" t="str">
        <f t="shared" si="35"/>
        <v>No Significativo</v>
      </c>
      <c r="AC68" s="41"/>
      <c r="AD68" s="32" t="s">
        <v>275</v>
      </c>
      <c r="AE68" s="25" t="s">
        <v>276</v>
      </c>
      <c r="AF68" s="25" t="s">
        <v>277</v>
      </c>
      <c r="AG68" s="33"/>
      <c r="AH68" s="29"/>
    </row>
    <row r="69" spans="1:35" ht="66" customHeight="1">
      <c r="A69" s="186"/>
      <c r="B69" s="253"/>
      <c r="C69" s="116"/>
      <c r="D69" s="186"/>
      <c r="E69" s="186"/>
      <c r="F69" s="186"/>
      <c r="G69" s="22" t="s">
        <v>49</v>
      </c>
      <c r="H69" s="25" t="s">
        <v>303</v>
      </c>
      <c r="I69" s="24" t="s">
        <v>51</v>
      </c>
      <c r="J69" s="28" t="s">
        <v>38</v>
      </c>
      <c r="K69" s="28" t="s">
        <v>39</v>
      </c>
      <c r="L69" s="25" t="s">
        <v>52</v>
      </c>
      <c r="M69" s="25">
        <f t="shared" si="32"/>
        <v>1</v>
      </c>
      <c r="N69" s="25" t="s">
        <v>197</v>
      </c>
      <c r="O69" s="25">
        <f t="shared" si="33"/>
        <v>10</v>
      </c>
      <c r="P69" s="25" t="s">
        <v>83</v>
      </c>
      <c r="Q69" s="25">
        <f t="shared" si="27"/>
        <v>1</v>
      </c>
      <c r="R69" s="25" t="s">
        <v>43</v>
      </c>
      <c r="S69" s="25">
        <f t="shared" si="28"/>
        <v>5</v>
      </c>
      <c r="T69" s="25" t="s">
        <v>53</v>
      </c>
      <c r="U69" s="25">
        <f t="shared" si="29"/>
        <v>1</v>
      </c>
      <c r="V69" s="25" t="s">
        <v>34</v>
      </c>
      <c r="W69" s="25">
        <f t="shared" si="30"/>
        <v>10</v>
      </c>
      <c r="X69" s="26">
        <f t="shared" si="34"/>
        <v>50</v>
      </c>
      <c r="Y69" s="25" t="str">
        <f t="shared" si="31"/>
        <v>Baja</v>
      </c>
      <c r="Z69" s="25" t="s">
        <v>54</v>
      </c>
      <c r="AA69" s="25" t="s">
        <v>34</v>
      </c>
      <c r="AB69" s="27" t="str">
        <f t="shared" si="35"/>
        <v>No Significativo</v>
      </c>
      <c r="AC69" s="28"/>
      <c r="AD69" s="32" t="s">
        <v>304</v>
      </c>
      <c r="AE69" s="32" t="s">
        <v>305</v>
      </c>
      <c r="AF69" s="32" t="s">
        <v>306</v>
      </c>
      <c r="AG69" s="29"/>
    </row>
    <row r="70" spans="1:35" ht="379.5" customHeight="1">
      <c r="A70" s="186"/>
      <c r="B70" s="253"/>
      <c r="C70" s="116"/>
      <c r="D70" s="186"/>
      <c r="E70" s="186"/>
      <c r="F70" s="186"/>
      <c r="G70" s="22" t="s">
        <v>307</v>
      </c>
      <c r="H70" s="25" t="s">
        <v>308</v>
      </c>
      <c r="I70" s="24" t="s">
        <v>282</v>
      </c>
      <c r="J70" s="28" t="s">
        <v>38</v>
      </c>
      <c r="K70" s="28" t="s">
        <v>39</v>
      </c>
      <c r="L70" s="25" t="s">
        <v>40</v>
      </c>
      <c r="M70" s="28">
        <v>5</v>
      </c>
      <c r="N70" s="25" t="s">
        <v>41</v>
      </c>
      <c r="O70" s="25">
        <f t="shared" si="33"/>
        <v>5</v>
      </c>
      <c r="P70" s="25" t="s">
        <v>42</v>
      </c>
      <c r="Q70" s="25">
        <f t="shared" si="27"/>
        <v>5</v>
      </c>
      <c r="R70" s="25" t="s">
        <v>73</v>
      </c>
      <c r="S70" s="25">
        <f t="shared" si="28"/>
        <v>10</v>
      </c>
      <c r="T70" s="25" t="s">
        <v>44</v>
      </c>
      <c r="U70" s="25">
        <f t="shared" si="29"/>
        <v>5</v>
      </c>
      <c r="V70" s="25" t="s">
        <v>34</v>
      </c>
      <c r="W70" s="25">
        <f t="shared" si="30"/>
        <v>10</v>
      </c>
      <c r="X70" s="47">
        <f t="shared" si="34"/>
        <v>6250</v>
      </c>
      <c r="Y70" s="25" t="str">
        <f t="shared" si="31"/>
        <v>Moderada</v>
      </c>
      <c r="Z70" s="28" t="s">
        <v>283</v>
      </c>
      <c r="AA70" s="28" t="s">
        <v>34</v>
      </c>
      <c r="AB70" s="27" t="s">
        <v>125</v>
      </c>
      <c r="AC70" s="41"/>
      <c r="AD70" s="32" t="s">
        <v>284</v>
      </c>
      <c r="AE70" s="32" t="s">
        <v>285</v>
      </c>
      <c r="AF70" s="32" t="s">
        <v>286</v>
      </c>
      <c r="AG70" s="29"/>
    </row>
    <row r="71" spans="1:35" ht="368.25" customHeight="1">
      <c r="A71" s="186"/>
      <c r="B71" s="253"/>
      <c r="C71" s="116"/>
      <c r="D71" s="186"/>
      <c r="E71" s="186"/>
      <c r="F71" s="186"/>
      <c r="G71" s="22" t="s">
        <v>309</v>
      </c>
      <c r="H71" s="25" t="s">
        <v>310</v>
      </c>
      <c r="I71" s="24" t="s">
        <v>282</v>
      </c>
      <c r="J71" s="28" t="s">
        <v>38</v>
      </c>
      <c r="K71" s="28" t="s">
        <v>39</v>
      </c>
      <c r="L71" s="25" t="s">
        <v>40</v>
      </c>
      <c r="M71" s="28">
        <v>5</v>
      </c>
      <c r="N71" s="25" t="s">
        <v>41</v>
      </c>
      <c r="O71" s="25">
        <f t="shared" si="33"/>
        <v>5</v>
      </c>
      <c r="P71" s="25" t="s">
        <v>42</v>
      </c>
      <c r="Q71" s="25">
        <f t="shared" si="27"/>
        <v>5</v>
      </c>
      <c r="R71" s="25" t="s">
        <v>73</v>
      </c>
      <c r="S71" s="25">
        <f t="shared" si="28"/>
        <v>10</v>
      </c>
      <c r="T71" s="25" t="s">
        <v>44</v>
      </c>
      <c r="U71" s="25">
        <f t="shared" si="29"/>
        <v>5</v>
      </c>
      <c r="V71" s="25" t="s">
        <v>34</v>
      </c>
      <c r="W71" s="25">
        <f t="shared" si="30"/>
        <v>10</v>
      </c>
      <c r="X71" s="47">
        <f t="shared" si="34"/>
        <v>6250</v>
      </c>
      <c r="Y71" s="25" t="str">
        <f t="shared" si="31"/>
        <v>Moderada</v>
      </c>
      <c r="Z71" s="28" t="s">
        <v>283</v>
      </c>
      <c r="AA71" s="28" t="s">
        <v>34</v>
      </c>
      <c r="AB71" s="27" t="s">
        <v>125</v>
      </c>
      <c r="AC71" s="41"/>
      <c r="AD71" s="32" t="s">
        <v>284</v>
      </c>
      <c r="AE71" s="32" t="s">
        <v>285</v>
      </c>
      <c r="AF71" s="32" t="s">
        <v>286</v>
      </c>
      <c r="AG71" s="29"/>
    </row>
    <row r="72" spans="1:35" ht="257.25" customHeight="1">
      <c r="A72" s="186"/>
      <c r="B72" s="253"/>
      <c r="C72" s="116"/>
      <c r="D72" s="186"/>
      <c r="E72" s="186"/>
      <c r="F72" s="186"/>
      <c r="G72" s="22" t="s">
        <v>311</v>
      </c>
      <c r="H72" s="25" t="s">
        <v>312</v>
      </c>
      <c r="I72" s="24" t="s">
        <v>155</v>
      </c>
      <c r="J72" s="28" t="s">
        <v>38</v>
      </c>
      <c r="K72" s="28" t="s">
        <v>39</v>
      </c>
      <c r="L72" s="25" t="s">
        <v>52</v>
      </c>
      <c r="M72" s="25">
        <f>IF(L72="Puntual",1,IF(L72="Local",5,10))</f>
        <v>1</v>
      </c>
      <c r="N72" s="25" t="s">
        <v>53</v>
      </c>
      <c r="O72" s="25">
        <f t="shared" si="33"/>
        <v>1</v>
      </c>
      <c r="P72" s="25" t="s">
        <v>83</v>
      </c>
      <c r="Q72" s="25">
        <f t="shared" si="27"/>
        <v>1</v>
      </c>
      <c r="R72" s="25" t="s">
        <v>117</v>
      </c>
      <c r="S72" s="25">
        <f t="shared" si="28"/>
        <v>1</v>
      </c>
      <c r="T72" s="25" t="s">
        <v>53</v>
      </c>
      <c r="U72" s="25">
        <f t="shared" si="29"/>
        <v>1</v>
      </c>
      <c r="V72" s="25" t="s">
        <v>34</v>
      </c>
      <c r="W72" s="25">
        <f t="shared" si="30"/>
        <v>10</v>
      </c>
      <c r="X72" s="26">
        <f t="shared" si="34"/>
        <v>1</v>
      </c>
      <c r="Y72" s="25" t="str">
        <f t="shared" si="31"/>
        <v>Baja</v>
      </c>
      <c r="Z72" s="25" t="s">
        <v>156</v>
      </c>
      <c r="AA72" s="25" t="s">
        <v>34</v>
      </c>
      <c r="AB72" s="27" t="str">
        <f>IF(X72&gt;=6249,"Significativo",IF(AA72="No","Significativo","No Significativo"))</f>
        <v>No Significativo</v>
      </c>
      <c r="AC72" s="25" t="s">
        <v>313</v>
      </c>
      <c r="AD72" s="25" t="s">
        <v>220</v>
      </c>
      <c r="AE72" s="25" t="s">
        <v>221</v>
      </c>
      <c r="AF72" s="25" t="s">
        <v>314</v>
      </c>
      <c r="AG72" s="29"/>
    </row>
    <row r="73" spans="1:35" ht="357" customHeight="1">
      <c r="A73" s="187"/>
      <c r="B73" s="254"/>
      <c r="C73" s="115"/>
      <c r="D73" s="187"/>
      <c r="E73" s="187"/>
      <c r="F73" s="187"/>
      <c r="G73" s="22" t="s">
        <v>100</v>
      </c>
      <c r="H73" s="25" t="s">
        <v>315</v>
      </c>
      <c r="I73" s="24" t="s">
        <v>282</v>
      </c>
      <c r="J73" s="28" t="s">
        <v>38</v>
      </c>
      <c r="K73" s="28" t="s">
        <v>39</v>
      </c>
      <c r="L73" s="25" t="s">
        <v>40</v>
      </c>
      <c r="M73" s="28">
        <v>5</v>
      </c>
      <c r="N73" s="25" t="s">
        <v>41</v>
      </c>
      <c r="O73" s="25">
        <f t="shared" si="33"/>
        <v>5</v>
      </c>
      <c r="P73" s="25" t="s">
        <v>42</v>
      </c>
      <c r="Q73" s="25">
        <f t="shared" si="27"/>
        <v>5</v>
      </c>
      <c r="R73" s="25" t="s">
        <v>73</v>
      </c>
      <c r="S73" s="25">
        <f t="shared" si="28"/>
        <v>10</v>
      </c>
      <c r="T73" s="25" t="s">
        <v>44</v>
      </c>
      <c r="U73" s="25">
        <f t="shared" si="29"/>
        <v>5</v>
      </c>
      <c r="V73" s="25" t="s">
        <v>34</v>
      </c>
      <c r="W73" s="25">
        <f t="shared" si="30"/>
        <v>10</v>
      </c>
      <c r="X73" s="47">
        <f t="shared" si="34"/>
        <v>6250</v>
      </c>
      <c r="Y73" s="25" t="str">
        <f t="shared" si="31"/>
        <v>Moderada</v>
      </c>
      <c r="Z73" s="28" t="s">
        <v>283</v>
      </c>
      <c r="AA73" s="28" t="s">
        <v>34</v>
      </c>
      <c r="AB73" s="27" t="s">
        <v>125</v>
      </c>
      <c r="AC73" s="41"/>
      <c r="AD73" s="32" t="s">
        <v>284</v>
      </c>
      <c r="AE73" s="32" t="s">
        <v>285</v>
      </c>
      <c r="AF73" s="32" t="s">
        <v>286</v>
      </c>
      <c r="AG73" s="29"/>
    </row>
    <row r="74" spans="1:35" ht="357" customHeight="1">
      <c r="A74" s="133" t="s">
        <v>791</v>
      </c>
      <c r="B74" s="120" t="s">
        <v>79</v>
      </c>
      <c r="C74" s="122" t="s">
        <v>787</v>
      </c>
      <c r="D74" s="122" t="s">
        <v>788</v>
      </c>
      <c r="E74" s="121" t="s">
        <v>789</v>
      </c>
      <c r="F74" s="123" t="s">
        <v>34</v>
      </c>
      <c r="G74" s="117" t="s">
        <v>49</v>
      </c>
      <c r="H74" s="121" t="s">
        <v>790</v>
      </c>
      <c r="I74" s="24" t="s">
        <v>51</v>
      </c>
      <c r="J74" s="28"/>
      <c r="K74" s="28"/>
      <c r="L74" s="25"/>
      <c r="M74" s="25">
        <v>1</v>
      </c>
      <c r="N74" s="25" t="s">
        <v>41</v>
      </c>
      <c r="O74" s="25">
        <v>5</v>
      </c>
      <c r="P74" s="25" t="s">
        <v>42</v>
      </c>
      <c r="Q74" s="25">
        <v>5</v>
      </c>
      <c r="R74" s="25" t="s">
        <v>43</v>
      </c>
      <c r="S74" s="25">
        <v>1</v>
      </c>
      <c r="T74" s="25" t="s">
        <v>44</v>
      </c>
      <c r="U74" s="25">
        <v>5</v>
      </c>
      <c r="V74" s="25" t="s">
        <v>34</v>
      </c>
      <c r="W74" s="25">
        <v>10</v>
      </c>
      <c r="X74" s="26">
        <f>SUM(M74*O74*Q74*S74*U74)</f>
        <v>125</v>
      </c>
      <c r="Y74" s="25" t="s">
        <v>53</v>
      </c>
      <c r="Z74" s="28"/>
      <c r="AA74" s="28"/>
      <c r="AB74" s="27"/>
      <c r="AC74" s="41"/>
      <c r="AD74" s="125" t="s">
        <v>792</v>
      </c>
      <c r="AE74" s="32" t="s">
        <v>793</v>
      </c>
      <c r="AF74" s="32" t="s">
        <v>795</v>
      </c>
      <c r="AG74" s="29"/>
    </row>
    <row r="75" spans="1:35" ht="254.25" customHeight="1">
      <c r="A75" s="279" t="s">
        <v>30</v>
      </c>
      <c r="B75" s="280" t="s">
        <v>79</v>
      </c>
      <c r="C75" s="219" t="s">
        <v>316</v>
      </c>
      <c r="D75" s="219" t="s">
        <v>317</v>
      </c>
      <c r="E75" s="219" t="s">
        <v>318</v>
      </c>
      <c r="F75" s="204" t="s">
        <v>64</v>
      </c>
      <c r="G75" s="22" t="s">
        <v>35</v>
      </c>
      <c r="H75" s="32" t="s">
        <v>319</v>
      </c>
      <c r="I75" s="24" t="s">
        <v>320</v>
      </c>
      <c r="J75" s="28" t="s">
        <v>38</v>
      </c>
      <c r="K75" s="28" t="s">
        <v>39</v>
      </c>
      <c r="L75" s="25" t="s">
        <v>40</v>
      </c>
      <c r="M75" s="28">
        <v>5</v>
      </c>
      <c r="N75" s="25" t="s">
        <v>321</v>
      </c>
      <c r="O75" s="25">
        <f t="shared" si="33"/>
        <v>5</v>
      </c>
      <c r="P75" s="25" t="s">
        <v>42</v>
      </c>
      <c r="Q75" s="25">
        <f t="shared" si="27"/>
        <v>5</v>
      </c>
      <c r="R75" s="25" t="s">
        <v>73</v>
      </c>
      <c r="S75" s="25">
        <f t="shared" si="28"/>
        <v>10</v>
      </c>
      <c r="T75" s="25" t="s">
        <v>44</v>
      </c>
      <c r="U75" s="25">
        <f t="shared" si="29"/>
        <v>5</v>
      </c>
      <c r="V75" s="25" t="s">
        <v>34</v>
      </c>
      <c r="W75" s="25">
        <f t="shared" si="30"/>
        <v>10</v>
      </c>
      <c r="X75" s="26">
        <f t="shared" si="34"/>
        <v>6250</v>
      </c>
      <c r="Y75" s="25" t="str">
        <f t="shared" si="31"/>
        <v>Moderada</v>
      </c>
      <c r="Z75" s="28" t="s">
        <v>322</v>
      </c>
      <c r="AA75" s="28" t="s">
        <v>34</v>
      </c>
      <c r="AB75" s="46" t="s">
        <v>125</v>
      </c>
      <c r="AC75" s="28"/>
      <c r="AD75" s="48" t="s">
        <v>323</v>
      </c>
      <c r="AE75" s="32" t="s">
        <v>324</v>
      </c>
      <c r="AF75" s="49" t="s">
        <v>325</v>
      </c>
      <c r="AG75" s="29"/>
    </row>
    <row r="76" spans="1:35" ht="145.5" customHeight="1">
      <c r="A76" s="186"/>
      <c r="B76" s="253"/>
      <c r="C76" s="186"/>
      <c r="D76" s="186"/>
      <c r="E76" s="186"/>
      <c r="F76" s="186"/>
      <c r="G76" s="22" t="s">
        <v>49</v>
      </c>
      <c r="H76" s="32" t="s">
        <v>326</v>
      </c>
      <c r="I76" s="24" t="s">
        <v>51</v>
      </c>
      <c r="J76" s="28" t="s">
        <v>38</v>
      </c>
      <c r="K76" s="28" t="s">
        <v>39</v>
      </c>
      <c r="L76" s="50" t="s">
        <v>52</v>
      </c>
      <c r="M76" s="50">
        <f t="shared" ref="M76:M82" si="36">IF(L76="Puntual",1,IF(L76="Local",5,10))</f>
        <v>1</v>
      </c>
      <c r="N76" s="50" t="s">
        <v>197</v>
      </c>
      <c r="O76" s="50">
        <f t="shared" si="33"/>
        <v>10</v>
      </c>
      <c r="P76" s="50" t="s">
        <v>83</v>
      </c>
      <c r="Q76" s="50">
        <f t="shared" si="27"/>
        <v>1</v>
      </c>
      <c r="R76" s="50" t="s">
        <v>43</v>
      </c>
      <c r="S76" s="50">
        <f t="shared" si="28"/>
        <v>5</v>
      </c>
      <c r="T76" s="50" t="s">
        <v>44</v>
      </c>
      <c r="U76" s="50">
        <f t="shared" si="29"/>
        <v>5</v>
      </c>
      <c r="V76" s="50" t="s">
        <v>34</v>
      </c>
      <c r="W76" s="50">
        <f t="shared" si="30"/>
        <v>10</v>
      </c>
      <c r="X76" s="51">
        <f t="shared" si="34"/>
        <v>250</v>
      </c>
      <c r="Y76" s="50" t="str">
        <f t="shared" si="31"/>
        <v>Baja</v>
      </c>
      <c r="Z76" s="50" t="s">
        <v>54</v>
      </c>
      <c r="AA76" s="50" t="s">
        <v>34</v>
      </c>
      <c r="AB76" s="52" t="str">
        <f>IF(X76&gt;=6249,"Significativo",IF(AA76="No","Significativo","No Significativo"))</f>
        <v>No Significativo</v>
      </c>
      <c r="AC76" s="53"/>
      <c r="AD76" s="32" t="s">
        <v>304</v>
      </c>
      <c r="AE76" s="32" t="s">
        <v>305</v>
      </c>
      <c r="AF76" s="54" t="s">
        <v>327</v>
      </c>
      <c r="AG76" s="29"/>
    </row>
    <row r="77" spans="1:35" ht="228.75" customHeight="1">
      <c r="A77" s="186"/>
      <c r="B77" s="253"/>
      <c r="C77" s="186"/>
      <c r="D77" s="186"/>
      <c r="E77" s="186"/>
      <c r="F77" s="186"/>
      <c r="G77" s="22" t="s">
        <v>147</v>
      </c>
      <c r="H77" s="32" t="s">
        <v>328</v>
      </c>
      <c r="I77" s="24" t="s">
        <v>149</v>
      </c>
      <c r="J77" s="28" t="s">
        <v>38</v>
      </c>
      <c r="K77" s="25" t="s">
        <v>39</v>
      </c>
      <c r="L77" s="25" t="s">
        <v>52</v>
      </c>
      <c r="M77" s="25">
        <f t="shared" si="36"/>
        <v>1</v>
      </c>
      <c r="N77" s="25" t="s">
        <v>41</v>
      </c>
      <c r="O77" s="25">
        <f t="shared" si="33"/>
        <v>5</v>
      </c>
      <c r="P77" s="25" t="s">
        <v>42</v>
      </c>
      <c r="Q77" s="25">
        <f t="shared" si="27"/>
        <v>5</v>
      </c>
      <c r="R77" s="25" t="s">
        <v>43</v>
      </c>
      <c r="S77" s="25">
        <f t="shared" si="28"/>
        <v>5</v>
      </c>
      <c r="T77" s="25" t="s">
        <v>44</v>
      </c>
      <c r="U77" s="25">
        <f t="shared" si="29"/>
        <v>5</v>
      </c>
      <c r="V77" s="25" t="s">
        <v>34</v>
      </c>
      <c r="W77" s="25">
        <f t="shared" si="30"/>
        <v>10</v>
      </c>
      <c r="X77" s="26">
        <f t="shared" si="34"/>
        <v>625</v>
      </c>
      <c r="Y77" s="25" t="str">
        <f t="shared" si="31"/>
        <v>Baja</v>
      </c>
      <c r="Z77" s="25" t="s">
        <v>74</v>
      </c>
      <c r="AA77" s="25" t="s">
        <v>34</v>
      </c>
      <c r="AB77" s="27" t="str">
        <f>IF(X77&gt;=6249,"Significativo",IF(AA77="No","Significativo","No Significativo"))</f>
        <v>No Significativo</v>
      </c>
      <c r="AC77" s="41"/>
      <c r="AD77" s="32" t="s">
        <v>275</v>
      </c>
      <c r="AE77" s="25" t="s">
        <v>276</v>
      </c>
      <c r="AF77" s="32" t="s">
        <v>327</v>
      </c>
      <c r="AG77" s="33"/>
      <c r="AH77" s="29"/>
    </row>
    <row r="78" spans="1:35" ht="246" customHeight="1">
      <c r="A78" s="186"/>
      <c r="B78" s="253"/>
      <c r="C78" s="186"/>
      <c r="D78" s="186"/>
      <c r="E78" s="186"/>
      <c r="F78" s="186"/>
      <c r="G78" s="22" t="s">
        <v>153</v>
      </c>
      <c r="H78" s="32" t="s">
        <v>329</v>
      </c>
      <c r="I78" s="24" t="s">
        <v>155</v>
      </c>
      <c r="J78" s="28" t="s">
        <v>38</v>
      </c>
      <c r="K78" s="28" t="s">
        <v>39</v>
      </c>
      <c r="L78" s="25" t="s">
        <v>52</v>
      </c>
      <c r="M78" s="25">
        <f t="shared" si="36"/>
        <v>1</v>
      </c>
      <c r="N78" s="25" t="s">
        <v>53</v>
      </c>
      <c r="O78" s="25">
        <f t="shared" si="33"/>
        <v>1</v>
      </c>
      <c r="P78" s="25" t="s">
        <v>83</v>
      </c>
      <c r="Q78" s="25">
        <f t="shared" si="27"/>
        <v>1</v>
      </c>
      <c r="R78" s="25" t="s">
        <v>117</v>
      </c>
      <c r="S78" s="25">
        <f t="shared" si="28"/>
        <v>1</v>
      </c>
      <c r="T78" s="25" t="s">
        <v>53</v>
      </c>
      <c r="U78" s="25">
        <f t="shared" si="29"/>
        <v>1</v>
      </c>
      <c r="V78" s="25" t="s">
        <v>34</v>
      </c>
      <c r="W78" s="25">
        <f t="shared" si="30"/>
        <v>10</v>
      </c>
      <c r="X78" s="26">
        <f t="shared" si="34"/>
        <v>1</v>
      </c>
      <c r="Y78" s="25" t="str">
        <f t="shared" si="31"/>
        <v>Baja</v>
      </c>
      <c r="Z78" s="25" t="s">
        <v>156</v>
      </c>
      <c r="AA78" s="25" t="s">
        <v>34</v>
      </c>
      <c r="AB78" s="27" t="str">
        <f>IF(X78&gt;=6249,"Significativo",IF(AA78="No","Significativo","No Significativo"))</f>
        <v>No Significativo</v>
      </c>
      <c r="AC78" s="41"/>
      <c r="AD78" s="25" t="s">
        <v>220</v>
      </c>
      <c r="AE78" s="25" t="s">
        <v>221</v>
      </c>
      <c r="AF78" s="25" t="s">
        <v>314</v>
      </c>
      <c r="AG78" s="55"/>
      <c r="AH78" s="55"/>
      <c r="AI78" s="55"/>
    </row>
    <row r="79" spans="1:35" ht="147.75" customHeight="1">
      <c r="A79" s="186"/>
      <c r="B79" s="253"/>
      <c r="C79" s="186"/>
      <c r="D79" s="186"/>
      <c r="E79" s="186"/>
      <c r="F79" s="186"/>
      <c r="G79" s="22" t="s">
        <v>330</v>
      </c>
      <c r="H79" s="32" t="s">
        <v>331</v>
      </c>
      <c r="I79" s="24" t="s">
        <v>298</v>
      </c>
      <c r="J79" s="28" t="s">
        <v>38</v>
      </c>
      <c r="K79" s="28"/>
      <c r="L79" s="25" t="s">
        <v>40</v>
      </c>
      <c r="M79" s="25">
        <f t="shared" si="36"/>
        <v>5</v>
      </c>
      <c r="N79" s="25" t="s">
        <v>41</v>
      </c>
      <c r="O79" s="25">
        <f t="shared" si="33"/>
        <v>5</v>
      </c>
      <c r="P79" s="25" t="s">
        <v>83</v>
      </c>
      <c r="Q79" s="25">
        <f t="shared" si="27"/>
        <v>1</v>
      </c>
      <c r="R79" s="25" t="s">
        <v>43</v>
      </c>
      <c r="S79" s="25">
        <f t="shared" si="28"/>
        <v>5</v>
      </c>
      <c r="T79" s="25" t="s">
        <v>53</v>
      </c>
      <c r="U79" s="25">
        <f t="shared" si="29"/>
        <v>1</v>
      </c>
      <c r="V79" s="25" t="s">
        <v>34</v>
      </c>
      <c r="W79" s="25">
        <f t="shared" si="30"/>
        <v>10</v>
      </c>
      <c r="X79" s="26">
        <f t="shared" si="34"/>
        <v>125</v>
      </c>
      <c r="Y79" s="25" t="str">
        <f t="shared" si="31"/>
        <v>Baja</v>
      </c>
      <c r="Z79" s="25" t="s">
        <v>74</v>
      </c>
      <c r="AA79" s="25" t="s">
        <v>34</v>
      </c>
      <c r="AB79" s="27" t="str">
        <f>IF(X79&gt;=6249,"Significativo",IF(AA79="No","Significativo","No Significativo"))</f>
        <v>No Significativo</v>
      </c>
      <c r="AC79" s="41"/>
      <c r="AD79" s="32" t="s">
        <v>275</v>
      </c>
      <c r="AE79" s="25" t="s">
        <v>276</v>
      </c>
      <c r="AF79" s="25" t="s">
        <v>277</v>
      </c>
      <c r="AG79" s="29"/>
    </row>
    <row r="80" spans="1:35" ht="329.25" customHeight="1">
      <c r="A80" s="270"/>
      <c r="B80" s="262"/>
      <c r="C80" s="187"/>
      <c r="D80" s="187"/>
      <c r="E80" s="187"/>
      <c r="F80" s="187"/>
      <c r="G80" s="22" t="s">
        <v>114</v>
      </c>
      <c r="H80" s="32" t="s">
        <v>332</v>
      </c>
      <c r="I80" s="24" t="s">
        <v>282</v>
      </c>
      <c r="J80" s="28" t="s">
        <v>38</v>
      </c>
      <c r="K80" s="28"/>
      <c r="L80" s="25" t="s">
        <v>40</v>
      </c>
      <c r="M80" s="25">
        <f t="shared" si="36"/>
        <v>5</v>
      </c>
      <c r="N80" s="25" t="s">
        <v>41</v>
      </c>
      <c r="O80" s="25">
        <f t="shared" si="33"/>
        <v>5</v>
      </c>
      <c r="P80" s="25" t="s">
        <v>83</v>
      </c>
      <c r="Q80" s="25">
        <f t="shared" si="27"/>
        <v>1</v>
      </c>
      <c r="R80" s="25" t="s">
        <v>43</v>
      </c>
      <c r="S80" s="25">
        <f t="shared" si="28"/>
        <v>5</v>
      </c>
      <c r="T80" s="25" t="s">
        <v>53</v>
      </c>
      <c r="U80" s="25">
        <f t="shared" si="29"/>
        <v>1</v>
      </c>
      <c r="V80" s="25" t="s">
        <v>34</v>
      </c>
      <c r="W80" s="25">
        <f t="shared" si="30"/>
        <v>10</v>
      </c>
      <c r="X80" s="56">
        <v>125</v>
      </c>
      <c r="Y80" s="25" t="str">
        <f t="shared" si="31"/>
        <v>Baja</v>
      </c>
      <c r="Z80" s="28" t="s">
        <v>283</v>
      </c>
      <c r="AA80" s="28" t="s">
        <v>34</v>
      </c>
      <c r="AB80" s="27" t="s">
        <v>125</v>
      </c>
      <c r="AC80" s="41"/>
      <c r="AD80" s="32" t="s">
        <v>284</v>
      </c>
      <c r="AE80" s="32" t="s">
        <v>285</v>
      </c>
      <c r="AF80" s="32" t="s">
        <v>286</v>
      </c>
      <c r="AG80" s="29"/>
    </row>
    <row r="81" spans="1:34" ht="126" customHeight="1">
      <c r="A81" s="188" t="s">
        <v>30</v>
      </c>
      <c r="B81" s="259" t="s">
        <v>79</v>
      </c>
      <c r="C81" s="219" t="s">
        <v>333</v>
      </c>
      <c r="D81" s="219" t="s">
        <v>334</v>
      </c>
      <c r="E81" s="219" t="s">
        <v>335</v>
      </c>
      <c r="F81" s="204" t="s">
        <v>64</v>
      </c>
      <c r="G81" s="22" t="s">
        <v>147</v>
      </c>
      <c r="H81" s="32" t="s">
        <v>336</v>
      </c>
      <c r="I81" s="24" t="s">
        <v>149</v>
      </c>
      <c r="J81" s="28" t="s">
        <v>38</v>
      </c>
      <c r="K81" s="25" t="s">
        <v>39</v>
      </c>
      <c r="L81" s="25" t="s">
        <v>52</v>
      </c>
      <c r="M81" s="25">
        <f t="shared" si="36"/>
        <v>1</v>
      </c>
      <c r="N81" s="25" t="s">
        <v>41</v>
      </c>
      <c r="O81" s="25">
        <f t="shared" si="33"/>
        <v>5</v>
      </c>
      <c r="P81" s="25" t="s">
        <v>42</v>
      </c>
      <c r="Q81" s="25">
        <f t="shared" si="27"/>
        <v>5</v>
      </c>
      <c r="R81" s="25" t="s">
        <v>43</v>
      </c>
      <c r="S81" s="25">
        <f t="shared" si="28"/>
        <v>5</v>
      </c>
      <c r="T81" s="25" t="s">
        <v>44</v>
      </c>
      <c r="U81" s="25">
        <f t="shared" si="29"/>
        <v>5</v>
      </c>
      <c r="V81" s="25" t="s">
        <v>34</v>
      </c>
      <c r="W81" s="25">
        <f t="shared" si="30"/>
        <v>10</v>
      </c>
      <c r="X81" s="26">
        <f>SUM(M81*O81*Q81*S81*U81)</f>
        <v>625</v>
      </c>
      <c r="Y81" s="25" t="str">
        <f t="shared" si="31"/>
        <v>Baja</v>
      </c>
      <c r="Z81" s="25" t="s">
        <v>74</v>
      </c>
      <c r="AA81" s="25" t="s">
        <v>34</v>
      </c>
      <c r="AB81" s="27" t="str">
        <f>IF(X81&gt;=6249,"Significativo",IF(AA81="No","Significativo","No Significativo"))</f>
        <v>No Significativo</v>
      </c>
      <c r="AC81" s="41"/>
      <c r="AD81" s="32" t="s">
        <v>337</v>
      </c>
      <c r="AE81" s="25" t="s">
        <v>338</v>
      </c>
      <c r="AF81" s="32" t="s">
        <v>327</v>
      </c>
      <c r="AG81" s="33"/>
      <c r="AH81" s="29"/>
    </row>
    <row r="82" spans="1:34" ht="274.5" customHeight="1">
      <c r="A82" s="186"/>
      <c r="B82" s="253"/>
      <c r="C82" s="186"/>
      <c r="D82" s="186"/>
      <c r="E82" s="186"/>
      <c r="F82" s="186"/>
      <c r="G82" s="22" t="s">
        <v>49</v>
      </c>
      <c r="H82" s="32" t="s">
        <v>339</v>
      </c>
      <c r="I82" s="24" t="s">
        <v>51</v>
      </c>
      <c r="J82" s="28" t="s">
        <v>38</v>
      </c>
      <c r="K82" s="28"/>
      <c r="L82" s="25" t="s">
        <v>52</v>
      </c>
      <c r="M82" s="25">
        <f t="shared" si="36"/>
        <v>1</v>
      </c>
      <c r="N82" s="25" t="s">
        <v>41</v>
      </c>
      <c r="O82" s="25">
        <f t="shared" si="33"/>
        <v>5</v>
      </c>
      <c r="P82" s="25" t="s">
        <v>83</v>
      </c>
      <c r="Q82" s="25">
        <f t="shared" si="27"/>
        <v>1</v>
      </c>
      <c r="R82" s="25" t="s">
        <v>43</v>
      </c>
      <c r="S82" s="25">
        <f t="shared" si="28"/>
        <v>5</v>
      </c>
      <c r="T82" s="25" t="s">
        <v>44</v>
      </c>
      <c r="U82" s="25">
        <f t="shared" si="29"/>
        <v>5</v>
      </c>
      <c r="V82" s="25" t="s">
        <v>34</v>
      </c>
      <c r="W82" s="25">
        <f t="shared" si="30"/>
        <v>10</v>
      </c>
      <c r="X82" s="26">
        <f>SUM(M82*O82*Q82*S82*U82)</f>
        <v>125</v>
      </c>
      <c r="Y82" s="25" t="str">
        <f t="shared" si="31"/>
        <v>Baja</v>
      </c>
      <c r="Z82" s="25" t="s">
        <v>54</v>
      </c>
      <c r="AA82" s="25" t="s">
        <v>34</v>
      </c>
      <c r="AB82" s="27" t="str">
        <f>IF(X82&gt;=6249,"Significativo",IF(AA82="No","Significativo","No Significativo"))</f>
        <v>No Significativo</v>
      </c>
      <c r="AC82" s="28"/>
      <c r="AD82" s="32" t="s">
        <v>340</v>
      </c>
      <c r="AE82" s="32" t="s">
        <v>341</v>
      </c>
      <c r="AF82" s="32" t="s">
        <v>342</v>
      </c>
      <c r="AG82" s="29"/>
    </row>
    <row r="83" spans="1:34" ht="211.5" customHeight="1">
      <c r="A83" s="186"/>
      <c r="B83" s="253"/>
      <c r="C83" s="186"/>
      <c r="D83" s="186"/>
      <c r="E83" s="186"/>
      <c r="F83" s="186"/>
      <c r="G83" s="22" t="s">
        <v>244</v>
      </c>
      <c r="H83" s="32" t="s">
        <v>343</v>
      </c>
      <c r="I83" s="24" t="s">
        <v>843</v>
      </c>
      <c r="J83" s="28"/>
      <c r="K83" s="28"/>
      <c r="L83" s="28" t="s">
        <v>52</v>
      </c>
      <c r="M83" s="28">
        <v>1</v>
      </c>
      <c r="N83" s="28" t="s">
        <v>41</v>
      </c>
      <c r="O83" s="28">
        <v>5</v>
      </c>
      <c r="P83" s="28" t="s">
        <v>344</v>
      </c>
      <c r="Q83" s="28">
        <v>10</v>
      </c>
      <c r="R83" s="28" t="s">
        <v>345</v>
      </c>
      <c r="S83" s="28">
        <v>5</v>
      </c>
      <c r="T83" s="28" t="s">
        <v>44</v>
      </c>
      <c r="U83" s="28">
        <v>5</v>
      </c>
      <c r="V83" s="28" t="s">
        <v>346</v>
      </c>
      <c r="W83" s="28">
        <v>10</v>
      </c>
      <c r="X83" s="26">
        <v>1250</v>
      </c>
      <c r="Y83" s="25" t="s">
        <v>44</v>
      </c>
      <c r="Z83" s="28" t="s">
        <v>347</v>
      </c>
      <c r="AA83" s="28" t="s">
        <v>346</v>
      </c>
      <c r="AB83" s="27" t="s">
        <v>125</v>
      </c>
      <c r="AC83" s="41"/>
      <c r="AD83" s="32" t="s">
        <v>348</v>
      </c>
      <c r="AE83" s="25" t="s">
        <v>349</v>
      </c>
      <c r="AF83" s="25" t="s">
        <v>350</v>
      </c>
      <c r="AG83" s="29"/>
    </row>
    <row r="84" spans="1:34" ht="299.25" customHeight="1">
      <c r="A84" s="186"/>
      <c r="B84" s="253"/>
      <c r="C84" s="186"/>
      <c r="D84" s="186"/>
      <c r="E84" s="186"/>
      <c r="F84" s="186"/>
      <c r="G84" s="22" t="s">
        <v>351</v>
      </c>
      <c r="H84" s="32" t="s">
        <v>352</v>
      </c>
      <c r="I84" s="24" t="s">
        <v>320</v>
      </c>
      <c r="J84" s="28"/>
      <c r="K84" s="28"/>
      <c r="L84" s="25" t="s">
        <v>40</v>
      </c>
      <c r="M84" s="28">
        <v>5</v>
      </c>
      <c r="N84" s="25" t="s">
        <v>321</v>
      </c>
      <c r="O84" s="25">
        <f t="shared" ref="O84:O116" si="37">IF(N84="Baja",1,IF(N84="Media",5,10))</f>
        <v>5</v>
      </c>
      <c r="P84" s="25" t="s">
        <v>42</v>
      </c>
      <c r="Q84" s="25">
        <f t="shared" ref="Q84:Q116" si="38">IF(P84="Breve",1,IF(P84="Temporal",5,10))</f>
        <v>5</v>
      </c>
      <c r="R84" s="25" t="s">
        <v>73</v>
      </c>
      <c r="S84" s="25">
        <f t="shared" ref="S84:S116" si="39">IF(R84="Reversible",1,IF(R84="Recuperable",5,10))</f>
        <v>10</v>
      </c>
      <c r="T84" s="25" t="s">
        <v>44</v>
      </c>
      <c r="U84" s="25">
        <f t="shared" ref="U84:U116" si="40">IF(T84="Baja",1,IF(T84="Moderada",5,10))</f>
        <v>5</v>
      </c>
      <c r="V84" s="25" t="s">
        <v>34</v>
      </c>
      <c r="W84" s="25">
        <f t="shared" ref="W84:W116" si="41">IF(V84="No",1,10)</f>
        <v>10</v>
      </c>
      <c r="X84" s="26">
        <f>SUM(M84*O84*Q84*S84*U84)</f>
        <v>6250</v>
      </c>
      <c r="Y84" s="25" t="str">
        <f t="shared" ref="Y84:Y116" si="42">IF(X84&gt;=10000,"Alta",IF(X84&gt;=1250,"Moderada",IF(X84&lt;=1000,"Baja")))</f>
        <v>Moderada</v>
      </c>
      <c r="Z84" s="28" t="s">
        <v>322</v>
      </c>
      <c r="AA84" s="28" t="s">
        <v>34</v>
      </c>
      <c r="AB84" s="46" t="s">
        <v>125</v>
      </c>
      <c r="AC84" s="28"/>
      <c r="AD84" s="48" t="s">
        <v>323</v>
      </c>
      <c r="AE84" s="32" t="s">
        <v>324</v>
      </c>
      <c r="AF84" s="49" t="s">
        <v>325</v>
      </c>
      <c r="AG84" s="29"/>
    </row>
    <row r="85" spans="1:34" ht="332.25" customHeight="1">
      <c r="A85" s="186"/>
      <c r="B85" s="253"/>
      <c r="C85" s="186"/>
      <c r="D85" s="186"/>
      <c r="E85" s="186"/>
      <c r="F85" s="186"/>
      <c r="G85" s="22" t="s">
        <v>114</v>
      </c>
      <c r="H85" s="32" t="s">
        <v>353</v>
      </c>
      <c r="I85" s="24" t="s">
        <v>282</v>
      </c>
      <c r="J85" s="28"/>
      <c r="K85" s="28"/>
      <c r="L85" s="25" t="s">
        <v>40</v>
      </c>
      <c r="M85" s="25">
        <f t="shared" ref="M85:M116" si="43">IF(L85="Puntual",1,IF(L85="Local",5,10))</f>
        <v>5</v>
      </c>
      <c r="N85" s="25" t="s">
        <v>41</v>
      </c>
      <c r="O85" s="25">
        <f t="shared" si="37"/>
        <v>5</v>
      </c>
      <c r="P85" s="25" t="s">
        <v>83</v>
      </c>
      <c r="Q85" s="25">
        <f t="shared" si="38"/>
        <v>1</v>
      </c>
      <c r="R85" s="25" t="s">
        <v>43</v>
      </c>
      <c r="S85" s="25">
        <f t="shared" si="39"/>
        <v>5</v>
      </c>
      <c r="T85" s="25" t="s">
        <v>53</v>
      </c>
      <c r="U85" s="25">
        <f t="shared" si="40"/>
        <v>1</v>
      </c>
      <c r="V85" s="25" t="s">
        <v>34</v>
      </c>
      <c r="W85" s="25">
        <f t="shared" si="41"/>
        <v>10</v>
      </c>
      <c r="X85" s="56">
        <v>125</v>
      </c>
      <c r="Y85" s="25" t="str">
        <f t="shared" si="42"/>
        <v>Baja</v>
      </c>
      <c r="Z85" s="28" t="s">
        <v>283</v>
      </c>
      <c r="AA85" s="28" t="s">
        <v>34</v>
      </c>
      <c r="AB85" s="27" t="s">
        <v>125</v>
      </c>
      <c r="AC85" s="41"/>
      <c r="AD85" s="32" t="s">
        <v>284</v>
      </c>
      <c r="AE85" s="32" t="s">
        <v>285</v>
      </c>
      <c r="AF85" s="32" t="s">
        <v>286</v>
      </c>
      <c r="AG85" s="29"/>
    </row>
    <row r="86" spans="1:34" ht="157.5" customHeight="1">
      <c r="A86" s="187"/>
      <c r="B86" s="254"/>
      <c r="C86" s="187"/>
      <c r="D86" s="187"/>
      <c r="E86" s="187"/>
      <c r="F86" s="187"/>
      <c r="G86" s="22" t="s">
        <v>330</v>
      </c>
      <c r="H86" s="32" t="s">
        <v>354</v>
      </c>
      <c r="I86" s="24" t="s">
        <v>298</v>
      </c>
      <c r="J86" s="28"/>
      <c r="K86" s="28"/>
      <c r="L86" s="25" t="s">
        <v>40</v>
      </c>
      <c r="M86" s="25">
        <f t="shared" si="43"/>
        <v>5</v>
      </c>
      <c r="N86" s="25" t="s">
        <v>41</v>
      </c>
      <c r="O86" s="25">
        <f t="shared" si="37"/>
        <v>5</v>
      </c>
      <c r="P86" s="25" t="s">
        <v>83</v>
      </c>
      <c r="Q86" s="25">
        <f t="shared" si="38"/>
        <v>1</v>
      </c>
      <c r="R86" s="25" t="s">
        <v>43</v>
      </c>
      <c r="S86" s="25">
        <f t="shared" si="39"/>
        <v>5</v>
      </c>
      <c r="T86" s="25" t="s">
        <v>53</v>
      </c>
      <c r="U86" s="25">
        <f t="shared" si="40"/>
        <v>1</v>
      </c>
      <c r="V86" s="25" t="s">
        <v>34</v>
      </c>
      <c r="W86" s="25">
        <f t="shared" si="41"/>
        <v>10</v>
      </c>
      <c r="X86" s="26">
        <f t="shared" ref="X86:X116" si="44">SUM(M86*O86*Q86*S86*U86)</f>
        <v>125</v>
      </c>
      <c r="Y86" s="25" t="str">
        <f t="shared" si="42"/>
        <v>Baja</v>
      </c>
      <c r="Z86" s="25" t="s">
        <v>74</v>
      </c>
      <c r="AA86" s="25" t="s">
        <v>34</v>
      </c>
      <c r="AB86" s="27" t="str">
        <f t="shared" ref="AB86:AB100" si="45">IF(X86&gt;=6249,"Significativo",IF(AA86="No","Significativo","No Significativo"))</f>
        <v>No Significativo</v>
      </c>
      <c r="AC86" s="41"/>
      <c r="AD86" s="32"/>
      <c r="AE86" s="25" t="s">
        <v>842</v>
      </c>
      <c r="AF86" s="25" t="s">
        <v>841</v>
      </c>
      <c r="AG86" s="29"/>
    </row>
    <row r="87" spans="1:34" ht="252.75" customHeight="1">
      <c r="A87" s="281" t="s">
        <v>212</v>
      </c>
      <c r="B87" s="259" t="s">
        <v>79</v>
      </c>
      <c r="C87" s="219" t="s">
        <v>355</v>
      </c>
      <c r="D87" s="219" t="s">
        <v>356</v>
      </c>
      <c r="E87" s="219" t="s">
        <v>357</v>
      </c>
      <c r="F87" s="204" t="s">
        <v>34</v>
      </c>
      <c r="G87" s="22" t="s">
        <v>35</v>
      </c>
      <c r="H87" s="57" t="s">
        <v>36</v>
      </c>
      <c r="I87" s="24" t="s">
        <v>37</v>
      </c>
      <c r="J87" s="25" t="s">
        <v>38</v>
      </c>
      <c r="K87" s="28"/>
      <c r="L87" s="25" t="s">
        <v>40</v>
      </c>
      <c r="M87" s="25">
        <f t="shared" si="43"/>
        <v>5</v>
      </c>
      <c r="N87" s="25" t="s">
        <v>41</v>
      </c>
      <c r="O87" s="25">
        <f t="shared" si="37"/>
        <v>5</v>
      </c>
      <c r="P87" s="25" t="s">
        <v>42</v>
      </c>
      <c r="Q87" s="25">
        <f t="shared" si="38"/>
        <v>5</v>
      </c>
      <c r="R87" s="25" t="s">
        <v>43</v>
      </c>
      <c r="S87" s="25">
        <f t="shared" si="39"/>
        <v>5</v>
      </c>
      <c r="T87" s="25" t="s">
        <v>44</v>
      </c>
      <c r="U87" s="25">
        <f t="shared" si="40"/>
        <v>5</v>
      </c>
      <c r="V87" s="25" t="s">
        <v>34</v>
      </c>
      <c r="W87" s="25">
        <f t="shared" si="41"/>
        <v>10</v>
      </c>
      <c r="X87" s="26">
        <f t="shared" si="44"/>
        <v>3125</v>
      </c>
      <c r="Y87" s="25" t="str">
        <f t="shared" si="42"/>
        <v>Moderada</v>
      </c>
      <c r="Z87" s="25" t="s">
        <v>45</v>
      </c>
      <c r="AA87" s="25" t="s">
        <v>34</v>
      </c>
      <c r="AB87" s="27" t="str">
        <f t="shared" si="45"/>
        <v>No Significativo</v>
      </c>
      <c r="AC87" s="28"/>
      <c r="AD87" s="25" t="s">
        <v>189</v>
      </c>
      <c r="AE87" s="32" t="s">
        <v>190</v>
      </c>
      <c r="AF87" s="32" t="s">
        <v>191</v>
      </c>
      <c r="AG87" s="29"/>
    </row>
    <row r="88" spans="1:34" ht="267.75" customHeight="1">
      <c r="A88" s="270"/>
      <c r="B88" s="262"/>
      <c r="C88" s="187"/>
      <c r="D88" s="187"/>
      <c r="E88" s="187"/>
      <c r="F88" s="187"/>
      <c r="G88" s="22" t="s">
        <v>49</v>
      </c>
      <c r="H88" s="25" t="s">
        <v>50</v>
      </c>
      <c r="I88" s="24" t="s">
        <v>51</v>
      </c>
      <c r="J88" s="25" t="str">
        <f>VLOOKUP(I88,I,2,FALSE)</f>
        <v>(-) Negativo</v>
      </c>
      <c r="K88" s="28"/>
      <c r="L88" s="25" t="s">
        <v>52</v>
      </c>
      <c r="M88" s="25">
        <f t="shared" si="43"/>
        <v>1</v>
      </c>
      <c r="N88" s="25" t="s">
        <v>41</v>
      </c>
      <c r="O88" s="25">
        <f t="shared" si="37"/>
        <v>5</v>
      </c>
      <c r="P88" s="25" t="s">
        <v>42</v>
      </c>
      <c r="Q88" s="25">
        <f t="shared" si="38"/>
        <v>5</v>
      </c>
      <c r="R88" s="25" t="s">
        <v>43</v>
      </c>
      <c r="S88" s="25">
        <f t="shared" si="39"/>
        <v>5</v>
      </c>
      <c r="T88" s="25" t="s">
        <v>53</v>
      </c>
      <c r="U88" s="25">
        <f t="shared" si="40"/>
        <v>1</v>
      </c>
      <c r="V88" s="25" t="s">
        <v>34</v>
      </c>
      <c r="W88" s="25">
        <f t="shared" si="41"/>
        <v>10</v>
      </c>
      <c r="X88" s="26">
        <f t="shared" si="44"/>
        <v>125</v>
      </c>
      <c r="Y88" s="25" t="str">
        <f t="shared" si="42"/>
        <v>Baja</v>
      </c>
      <c r="Z88" s="25" t="s">
        <v>54</v>
      </c>
      <c r="AA88" s="25" t="s">
        <v>34</v>
      </c>
      <c r="AB88" s="27" t="str">
        <f t="shared" si="45"/>
        <v>No Significativo</v>
      </c>
      <c r="AC88" s="41"/>
      <c r="AD88" s="25" t="s">
        <v>55</v>
      </c>
      <c r="AE88" s="25" t="s">
        <v>56</v>
      </c>
      <c r="AF88" s="25" t="s">
        <v>57</v>
      </c>
      <c r="AG88" s="29"/>
    </row>
    <row r="89" spans="1:34" ht="335.25" customHeight="1">
      <c r="A89" s="188" t="s">
        <v>30</v>
      </c>
      <c r="B89" s="259" t="s">
        <v>79</v>
      </c>
      <c r="C89" s="219" t="s">
        <v>358</v>
      </c>
      <c r="D89" s="219" t="s">
        <v>359</v>
      </c>
      <c r="E89" s="224" t="s">
        <v>360</v>
      </c>
      <c r="F89" s="204" t="s">
        <v>64</v>
      </c>
      <c r="G89" s="22" t="s">
        <v>311</v>
      </c>
      <c r="H89" s="25" t="s">
        <v>361</v>
      </c>
      <c r="I89" s="24" t="s">
        <v>155</v>
      </c>
      <c r="J89" s="28" t="s">
        <v>38</v>
      </c>
      <c r="K89" s="28" t="s">
        <v>39</v>
      </c>
      <c r="L89" s="25" t="s">
        <v>40</v>
      </c>
      <c r="M89" s="25">
        <f t="shared" si="43"/>
        <v>5</v>
      </c>
      <c r="N89" s="25" t="s">
        <v>41</v>
      </c>
      <c r="O89" s="25">
        <f t="shared" si="37"/>
        <v>5</v>
      </c>
      <c r="P89" s="25" t="s">
        <v>83</v>
      </c>
      <c r="Q89" s="25">
        <f t="shared" si="38"/>
        <v>1</v>
      </c>
      <c r="R89" s="25" t="s">
        <v>117</v>
      </c>
      <c r="S89" s="25">
        <f t="shared" si="39"/>
        <v>1</v>
      </c>
      <c r="T89" s="25" t="s">
        <v>44</v>
      </c>
      <c r="U89" s="25">
        <f t="shared" si="40"/>
        <v>5</v>
      </c>
      <c r="V89" s="25" t="s">
        <v>34</v>
      </c>
      <c r="W89" s="25">
        <f t="shared" si="41"/>
        <v>10</v>
      </c>
      <c r="X89" s="26">
        <f t="shared" si="44"/>
        <v>125</v>
      </c>
      <c r="Y89" s="25" t="str">
        <f t="shared" si="42"/>
        <v>Baja</v>
      </c>
      <c r="Z89" s="25" t="s">
        <v>156</v>
      </c>
      <c r="AA89" s="25" t="s">
        <v>34</v>
      </c>
      <c r="AB89" s="27" t="str">
        <f t="shared" si="45"/>
        <v>No Significativo</v>
      </c>
      <c r="AC89" s="32" t="s">
        <v>362</v>
      </c>
      <c r="AD89" s="32" t="s">
        <v>363</v>
      </c>
      <c r="AE89" s="25" t="s">
        <v>364</v>
      </c>
      <c r="AF89" s="25" t="s">
        <v>314</v>
      </c>
      <c r="AG89" s="29"/>
    </row>
    <row r="90" spans="1:34" ht="126.75" customHeight="1">
      <c r="A90" s="186"/>
      <c r="B90" s="253"/>
      <c r="C90" s="186"/>
      <c r="D90" s="186"/>
      <c r="E90" s="186"/>
      <c r="F90" s="186"/>
      <c r="G90" s="22" t="s">
        <v>49</v>
      </c>
      <c r="H90" s="32" t="s">
        <v>365</v>
      </c>
      <c r="I90" s="24" t="s">
        <v>51</v>
      </c>
      <c r="J90" s="28" t="s">
        <v>38</v>
      </c>
      <c r="K90" s="25" t="s">
        <v>39</v>
      </c>
      <c r="L90" s="25" t="s">
        <v>52</v>
      </c>
      <c r="M90" s="25">
        <f t="shared" si="43"/>
        <v>1</v>
      </c>
      <c r="N90" s="25" t="s">
        <v>41</v>
      </c>
      <c r="O90" s="25">
        <f t="shared" si="37"/>
        <v>5</v>
      </c>
      <c r="P90" s="25" t="s">
        <v>42</v>
      </c>
      <c r="Q90" s="25">
        <f t="shared" si="38"/>
        <v>5</v>
      </c>
      <c r="R90" s="25" t="s">
        <v>43</v>
      </c>
      <c r="S90" s="25">
        <f t="shared" si="39"/>
        <v>5</v>
      </c>
      <c r="T90" s="25" t="s">
        <v>53</v>
      </c>
      <c r="U90" s="25">
        <f t="shared" si="40"/>
        <v>1</v>
      </c>
      <c r="V90" s="25" t="s">
        <v>34</v>
      </c>
      <c r="W90" s="25">
        <f t="shared" si="41"/>
        <v>10</v>
      </c>
      <c r="X90" s="26">
        <f t="shared" si="44"/>
        <v>125</v>
      </c>
      <c r="Y90" s="25" t="str">
        <f t="shared" si="42"/>
        <v>Baja</v>
      </c>
      <c r="Z90" s="25" t="s">
        <v>54</v>
      </c>
      <c r="AA90" s="25" t="s">
        <v>34</v>
      </c>
      <c r="AB90" s="27" t="str">
        <f t="shared" si="45"/>
        <v>No Significativo</v>
      </c>
      <c r="AC90" s="28"/>
      <c r="AD90" s="32" t="s">
        <v>366</v>
      </c>
      <c r="AE90" s="32" t="s">
        <v>367</v>
      </c>
      <c r="AF90" s="32" t="s">
        <v>368</v>
      </c>
      <c r="AG90" s="29"/>
    </row>
    <row r="91" spans="1:34" ht="398.25" customHeight="1">
      <c r="A91" s="187"/>
      <c r="B91" s="254"/>
      <c r="C91" s="187"/>
      <c r="D91" s="187"/>
      <c r="E91" s="187"/>
      <c r="F91" s="187"/>
      <c r="G91" s="22" t="s">
        <v>35</v>
      </c>
      <c r="H91" s="32" t="s">
        <v>369</v>
      </c>
      <c r="I91" s="24" t="s">
        <v>370</v>
      </c>
      <c r="J91" s="28" t="s">
        <v>371</v>
      </c>
      <c r="K91" s="25" t="s">
        <v>39</v>
      </c>
      <c r="L91" s="28" t="s">
        <v>40</v>
      </c>
      <c r="M91" s="28">
        <f t="shared" si="43"/>
        <v>5</v>
      </c>
      <c r="N91" s="28" t="s">
        <v>41</v>
      </c>
      <c r="O91" s="28">
        <f t="shared" si="37"/>
        <v>5</v>
      </c>
      <c r="P91" s="28" t="s">
        <v>72</v>
      </c>
      <c r="Q91" s="28">
        <f t="shared" si="38"/>
        <v>10</v>
      </c>
      <c r="R91" s="28" t="s">
        <v>117</v>
      </c>
      <c r="S91" s="28">
        <f t="shared" si="39"/>
        <v>1</v>
      </c>
      <c r="T91" s="28" t="s">
        <v>44</v>
      </c>
      <c r="U91" s="28">
        <f t="shared" si="40"/>
        <v>5</v>
      </c>
      <c r="V91" s="28" t="s">
        <v>34</v>
      </c>
      <c r="W91" s="28">
        <f t="shared" si="41"/>
        <v>10</v>
      </c>
      <c r="X91" s="56">
        <f t="shared" si="44"/>
        <v>1250</v>
      </c>
      <c r="Y91" s="25" t="str">
        <f t="shared" si="42"/>
        <v>Moderada</v>
      </c>
      <c r="Z91" s="41" t="s">
        <v>372</v>
      </c>
      <c r="AA91" s="41" t="s">
        <v>34</v>
      </c>
      <c r="AB91" s="46" t="str">
        <f t="shared" si="45"/>
        <v>No Significativo</v>
      </c>
      <c r="AC91" s="28"/>
      <c r="AD91" s="32" t="s">
        <v>373</v>
      </c>
      <c r="AE91" s="48" t="s">
        <v>374</v>
      </c>
      <c r="AF91" s="48" t="s">
        <v>375</v>
      </c>
      <c r="AG91" s="29"/>
    </row>
    <row r="92" spans="1:34" ht="227.25" customHeight="1">
      <c r="A92" s="188" t="s">
        <v>30</v>
      </c>
      <c r="B92" s="259" t="s">
        <v>79</v>
      </c>
      <c r="C92" s="219" t="s">
        <v>376</v>
      </c>
      <c r="D92" s="224" t="s">
        <v>377</v>
      </c>
      <c r="E92" s="219" t="s">
        <v>378</v>
      </c>
      <c r="F92" s="204" t="s">
        <v>64</v>
      </c>
      <c r="G92" s="22" t="s">
        <v>49</v>
      </c>
      <c r="H92" s="32" t="s">
        <v>365</v>
      </c>
      <c r="I92" s="24" t="s">
        <v>51</v>
      </c>
      <c r="J92" s="28" t="s">
        <v>38</v>
      </c>
      <c r="K92" s="25" t="s">
        <v>39</v>
      </c>
      <c r="L92" s="25" t="s">
        <v>52</v>
      </c>
      <c r="M92" s="25">
        <f t="shared" si="43"/>
        <v>1</v>
      </c>
      <c r="N92" s="25" t="s">
        <v>41</v>
      </c>
      <c r="O92" s="25">
        <f t="shared" si="37"/>
        <v>5</v>
      </c>
      <c r="P92" s="25" t="s">
        <v>42</v>
      </c>
      <c r="Q92" s="25">
        <f t="shared" si="38"/>
        <v>5</v>
      </c>
      <c r="R92" s="25" t="s">
        <v>43</v>
      </c>
      <c r="S92" s="25">
        <f t="shared" si="39"/>
        <v>5</v>
      </c>
      <c r="T92" s="25" t="s">
        <v>53</v>
      </c>
      <c r="U92" s="25">
        <f t="shared" si="40"/>
        <v>1</v>
      </c>
      <c r="V92" s="25" t="s">
        <v>34</v>
      </c>
      <c r="W92" s="25">
        <f t="shared" si="41"/>
        <v>10</v>
      </c>
      <c r="X92" s="51">
        <f t="shared" si="44"/>
        <v>125</v>
      </c>
      <c r="Y92" s="50" t="str">
        <f t="shared" si="42"/>
        <v>Baja</v>
      </c>
      <c r="Z92" s="50" t="s">
        <v>54</v>
      </c>
      <c r="AA92" s="50" t="s">
        <v>34</v>
      </c>
      <c r="AB92" s="52" t="str">
        <f t="shared" si="45"/>
        <v>No Significativo</v>
      </c>
      <c r="AC92" s="53"/>
      <c r="AD92" s="54" t="s">
        <v>379</v>
      </c>
      <c r="AE92" s="32" t="s">
        <v>367</v>
      </c>
      <c r="AF92" s="32" t="s">
        <v>368</v>
      </c>
      <c r="AG92" s="29"/>
    </row>
    <row r="93" spans="1:34" ht="274.5" customHeight="1">
      <c r="A93" s="186"/>
      <c r="B93" s="253"/>
      <c r="C93" s="186"/>
      <c r="D93" s="186"/>
      <c r="E93" s="186"/>
      <c r="F93" s="186"/>
      <c r="G93" s="22" t="s">
        <v>153</v>
      </c>
      <c r="H93" s="32" t="s">
        <v>380</v>
      </c>
      <c r="I93" s="24" t="s">
        <v>155</v>
      </c>
      <c r="J93" s="28" t="s">
        <v>38</v>
      </c>
      <c r="K93" s="28" t="s">
        <v>39</v>
      </c>
      <c r="L93" s="25" t="s">
        <v>40</v>
      </c>
      <c r="M93" s="25">
        <f t="shared" si="43"/>
        <v>5</v>
      </c>
      <c r="N93" s="25" t="s">
        <v>41</v>
      </c>
      <c r="O93" s="25">
        <f t="shared" si="37"/>
        <v>5</v>
      </c>
      <c r="P93" s="25" t="s">
        <v>83</v>
      </c>
      <c r="Q93" s="25">
        <f t="shared" si="38"/>
        <v>1</v>
      </c>
      <c r="R93" s="25" t="s">
        <v>117</v>
      </c>
      <c r="S93" s="25">
        <f t="shared" si="39"/>
        <v>1</v>
      </c>
      <c r="T93" s="25" t="s">
        <v>44</v>
      </c>
      <c r="U93" s="25">
        <f t="shared" si="40"/>
        <v>5</v>
      </c>
      <c r="V93" s="25" t="s">
        <v>34</v>
      </c>
      <c r="W93" s="25">
        <f t="shared" si="41"/>
        <v>10</v>
      </c>
      <c r="X93" s="26">
        <f t="shared" si="44"/>
        <v>125</v>
      </c>
      <c r="Y93" s="25" t="str">
        <f t="shared" si="42"/>
        <v>Baja</v>
      </c>
      <c r="Z93" s="25" t="s">
        <v>156</v>
      </c>
      <c r="AA93" s="25" t="s">
        <v>34</v>
      </c>
      <c r="AB93" s="27" t="str">
        <f t="shared" si="45"/>
        <v>No Significativo</v>
      </c>
      <c r="AC93" s="32" t="s">
        <v>381</v>
      </c>
      <c r="AD93" s="32" t="s">
        <v>363</v>
      </c>
      <c r="AE93" s="25" t="s">
        <v>364</v>
      </c>
      <c r="AF93" s="25" t="s">
        <v>314</v>
      </c>
      <c r="AG93" s="29"/>
    </row>
    <row r="94" spans="1:34" ht="335.25" customHeight="1">
      <c r="A94" s="187"/>
      <c r="B94" s="254"/>
      <c r="C94" s="187"/>
      <c r="D94" s="187"/>
      <c r="E94" s="187"/>
      <c r="F94" s="187"/>
      <c r="G94" s="22" t="s">
        <v>80</v>
      </c>
      <c r="H94" s="32" t="s">
        <v>81</v>
      </c>
      <c r="I94" s="24" t="s">
        <v>82</v>
      </c>
      <c r="J94" s="28" t="s">
        <v>38</v>
      </c>
      <c r="K94" s="25" t="s">
        <v>39</v>
      </c>
      <c r="L94" s="25" t="s">
        <v>40</v>
      </c>
      <c r="M94" s="25">
        <f t="shared" si="43"/>
        <v>5</v>
      </c>
      <c r="N94" s="25" t="s">
        <v>41</v>
      </c>
      <c r="O94" s="25">
        <f t="shared" si="37"/>
        <v>5</v>
      </c>
      <c r="P94" s="25" t="s">
        <v>83</v>
      </c>
      <c r="Q94" s="25">
        <f t="shared" si="38"/>
        <v>1</v>
      </c>
      <c r="R94" s="25" t="s">
        <v>43</v>
      </c>
      <c r="S94" s="25">
        <f t="shared" si="39"/>
        <v>5</v>
      </c>
      <c r="T94" s="25" t="s">
        <v>53</v>
      </c>
      <c r="U94" s="25">
        <f t="shared" si="40"/>
        <v>1</v>
      </c>
      <c r="V94" s="25" t="s">
        <v>34</v>
      </c>
      <c r="W94" s="25">
        <f t="shared" si="41"/>
        <v>10</v>
      </c>
      <c r="X94" s="26">
        <f t="shared" si="44"/>
        <v>125</v>
      </c>
      <c r="Y94" s="25" t="str">
        <f t="shared" si="42"/>
        <v>Baja</v>
      </c>
      <c r="Z94" s="25" t="s">
        <v>84</v>
      </c>
      <c r="AA94" s="25" t="s">
        <v>34</v>
      </c>
      <c r="AB94" s="27" t="str">
        <f t="shared" si="45"/>
        <v>No Significativo</v>
      </c>
      <c r="AC94" s="28"/>
      <c r="AD94" s="25"/>
      <c r="AE94" s="25" t="s">
        <v>85</v>
      </c>
      <c r="AF94" s="34" t="s">
        <v>86</v>
      </c>
      <c r="AG94" s="29"/>
    </row>
    <row r="95" spans="1:34" ht="409.5" customHeight="1">
      <c r="A95" s="188" t="s">
        <v>30</v>
      </c>
      <c r="B95" s="259" t="s">
        <v>79</v>
      </c>
      <c r="C95" s="219" t="s">
        <v>382</v>
      </c>
      <c r="D95" s="224" t="s">
        <v>383</v>
      </c>
      <c r="E95" s="219" t="s">
        <v>384</v>
      </c>
      <c r="F95" s="204" t="s">
        <v>64</v>
      </c>
      <c r="G95" s="22" t="s">
        <v>35</v>
      </c>
      <c r="H95" s="32" t="s">
        <v>385</v>
      </c>
      <c r="I95" s="24" t="s">
        <v>370</v>
      </c>
      <c r="J95" s="28" t="s">
        <v>371</v>
      </c>
      <c r="K95" s="25" t="s">
        <v>39</v>
      </c>
      <c r="L95" s="28" t="s">
        <v>40</v>
      </c>
      <c r="M95" s="28">
        <f t="shared" si="43"/>
        <v>5</v>
      </c>
      <c r="N95" s="28" t="s">
        <v>41</v>
      </c>
      <c r="O95" s="28">
        <f t="shared" si="37"/>
        <v>5</v>
      </c>
      <c r="P95" s="28" t="s">
        <v>72</v>
      </c>
      <c r="Q95" s="28">
        <f t="shared" si="38"/>
        <v>10</v>
      </c>
      <c r="R95" s="28" t="s">
        <v>117</v>
      </c>
      <c r="S95" s="28">
        <f t="shared" si="39"/>
        <v>1</v>
      </c>
      <c r="T95" s="28" t="s">
        <v>44</v>
      </c>
      <c r="U95" s="28">
        <f t="shared" si="40"/>
        <v>5</v>
      </c>
      <c r="V95" s="28" t="s">
        <v>34</v>
      </c>
      <c r="W95" s="28">
        <f t="shared" si="41"/>
        <v>10</v>
      </c>
      <c r="X95" s="44">
        <f t="shared" si="44"/>
        <v>1250</v>
      </c>
      <c r="Y95" s="25" t="str">
        <f t="shared" si="42"/>
        <v>Moderada</v>
      </c>
      <c r="Z95" s="41" t="s">
        <v>372</v>
      </c>
      <c r="AA95" s="41" t="s">
        <v>34</v>
      </c>
      <c r="AB95" s="46" t="str">
        <f t="shared" si="45"/>
        <v>No Significativo</v>
      </c>
      <c r="AC95" s="28"/>
      <c r="AD95" s="32" t="s">
        <v>373</v>
      </c>
      <c r="AE95" s="48" t="s">
        <v>374</v>
      </c>
      <c r="AF95" s="48" t="s">
        <v>375</v>
      </c>
      <c r="AG95" s="29"/>
    </row>
    <row r="96" spans="1:34" ht="135.75" customHeight="1">
      <c r="A96" s="187"/>
      <c r="B96" s="254"/>
      <c r="C96" s="187"/>
      <c r="D96" s="187"/>
      <c r="E96" s="187"/>
      <c r="F96" s="187"/>
      <c r="G96" s="22" t="s">
        <v>49</v>
      </c>
      <c r="H96" s="32" t="s">
        <v>365</v>
      </c>
      <c r="I96" s="24" t="s">
        <v>51</v>
      </c>
      <c r="J96" s="28" t="s">
        <v>38</v>
      </c>
      <c r="K96" s="25" t="s">
        <v>39</v>
      </c>
      <c r="L96" s="25" t="s">
        <v>52</v>
      </c>
      <c r="M96" s="25">
        <f t="shared" si="43"/>
        <v>1</v>
      </c>
      <c r="N96" s="25" t="s">
        <v>41</v>
      </c>
      <c r="O96" s="25">
        <f t="shared" si="37"/>
        <v>5</v>
      </c>
      <c r="P96" s="25" t="s">
        <v>42</v>
      </c>
      <c r="Q96" s="25">
        <f t="shared" si="38"/>
        <v>5</v>
      </c>
      <c r="R96" s="25" t="s">
        <v>43</v>
      </c>
      <c r="S96" s="25">
        <f t="shared" si="39"/>
        <v>5</v>
      </c>
      <c r="T96" s="25" t="s">
        <v>44</v>
      </c>
      <c r="U96" s="25">
        <f t="shared" si="40"/>
        <v>5</v>
      </c>
      <c r="V96" s="25" t="s">
        <v>34</v>
      </c>
      <c r="W96" s="25">
        <f t="shared" si="41"/>
        <v>10</v>
      </c>
      <c r="X96" s="26">
        <f t="shared" si="44"/>
        <v>625</v>
      </c>
      <c r="Y96" s="25" t="str">
        <f t="shared" si="42"/>
        <v>Baja</v>
      </c>
      <c r="Z96" s="25" t="s">
        <v>54</v>
      </c>
      <c r="AA96" s="25" t="s">
        <v>34</v>
      </c>
      <c r="AB96" s="27" t="str">
        <f t="shared" si="45"/>
        <v>No Significativo</v>
      </c>
      <c r="AC96" s="41"/>
      <c r="AD96" s="54" t="s">
        <v>379</v>
      </c>
      <c r="AE96" s="25" t="s">
        <v>386</v>
      </c>
      <c r="AF96" s="32" t="s">
        <v>387</v>
      </c>
      <c r="AG96" s="29"/>
    </row>
    <row r="97" spans="1:35" ht="184.5" customHeight="1">
      <c r="A97" s="188" t="s">
        <v>30</v>
      </c>
      <c r="B97" s="259" t="s">
        <v>79</v>
      </c>
      <c r="C97" s="219" t="s">
        <v>388</v>
      </c>
      <c r="D97" s="219" t="s">
        <v>389</v>
      </c>
      <c r="E97" s="219" t="s">
        <v>390</v>
      </c>
      <c r="F97" s="204" t="s">
        <v>64</v>
      </c>
      <c r="G97" s="22" t="s">
        <v>49</v>
      </c>
      <c r="H97" s="32" t="s">
        <v>365</v>
      </c>
      <c r="I97" s="24" t="s">
        <v>51</v>
      </c>
      <c r="J97" s="28" t="s">
        <v>38</v>
      </c>
      <c r="K97" s="25" t="s">
        <v>39</v>
      </c>
      <c r="L97" s="25" t="s">
        <v>52</v>
      </c>
      <c r="M97" s="25">
        <f t="shared" si="43"/>
        <v>1</v>
      </c>
      <c r="N97" s="25" t="s">
        <v>41</v>
      </c>
      <c r="O97" s="25">
        <f t="shared" si="37"/>
        <v>5</v>
      </c>
      <c r="P97" s="25" t="s">
        <v>42</v>
      </c>
      <c r="Q97" s="25">
        <f t="shared" si="38"/>
        <v>5</v>
      </c>
      <c r="R97" s="25" t="s">
        <v>43</v>
      </c>
      <c r="S97" s="25">
        <f t="shared" si="39"/>
        <v>5</v>
      </c>
      <c r="T97" s="25" t="s">
        <v>53</v>
      </c>
      <c r="U97" s="25">
        <f t="shared" si="40"/>
        <v>1</v>
      </c>
      <c r="V97" s="25" t="s">
        <v>34</v>
      </c>
      <c r="W97" s="25">
        <f t="shared" si="41"/>
        <v>10</v>
      </c>
      <c r="X97" s="26">
        <f t="shared" si="44"/>
        <v>125</v>
      </c>
      <c r="Y97" s="25" t="str">
        <f t="shared" si="42"/>
        <v>Baja</v>
      </c>
      <c r="Z97" s="25" t="s">
        <v>54</v>
      </c>
      <c r="AA97" s="25" t="s">
        <v>34</v>
      </c>
      <c r="AB97" s="27" t="str">
        <f t="shared" si="45"/>
        <v>No Significativo</v>
      </c>
      <c r="AC97" s="41"/>
      <c r="AD97" s="54" t="s">
        <v>379</v>
      </c>
      <c r="AE97" s="32" t="s">
        <v>391</v>
      </c>
      <c r="AF97" s="25" t="s">
        <v>392</v>
      </c>
      <c r="AG97" s="29"/>
    </row>
    <row r="98" spans="1:35" ht="153.75" customHeight="1">
      <c r="A98" s="186"/>
      <c r="B98" s="253"/>
      <c r="C98" s="186"/>
      <c r="D98" s="186"/>
      <c r="E98" s="186"/>
      <c r="F98" s="186"/>
      <c r="G98" s="22" t="s">
        <v>35</v>
      </c>
      <c r="H98" s="32" t="s">
        <v>385</v>
      </c>
      <c r="I98" s="24" t="s">
        <v>370</v>
      </c>
      <c r="J98" s="28" t="s">
        <v>371</v>
      </c>
      <c r="K98" s="25" t="s">
        <v>39</v>
      </c>
      <c r="L98" s="28" t="s">
        <v>40</v>
      </c>
      <c r="M98" s="28">
        <f t="shared" si="43"/>
        <v>5</v>
      </c>
      <c r="N98" s="28" t="s">
        <v>41</v>
      </c>
      <c r="O98" s="28">
        <f t="shared" si="37"/>
        <v>5</v>
      </c>
      <c r="P98" s="28" t="s">
        <v>72</v>
      </c>
      <c r="Q98" s="28">
        <f t="shared" si="38"/>
        <v>10</v>
      </c>
      <c r="R98" s="28" t="s">
        <v>117</v>
      </c>
      <c r="S98" s="28">
        <f t="shared" si="39"/>
        <v>1</v>
      </c>
      <c r="T98" s="28" t="s">
        <v>44</v>
      </c>
      <c r="U98" s="28">
        <f t="shared" si="40"/>
        <v>5</v>
      </c>
      <c r="V98" s="28" t="s">
        <v>34</v>
      </c>
      <c r="W98" s="28">
        <f t="shared" si="41"/>
        <v>10</v>
      </c>
      <c r="X98" s="44">
        <f t="shared" si="44"/>
        <v>1250</v>
      </c>
      <c r="Y98" s="25" t="str">
        <f t="shared" si="42"/>
        <v>Moderada</v>
      </c>
      <c r="Z98" s="41" t="s">
        <v>372</v>
      </c>
      <c r="AA98" s="41" t="s">
        <v>34</v>
      </c>
      <c r="AB98" s="46" t="str">
        <f t="shared" si="45"/>
        <v>No Significativo</v>
      </c>
      <c r="AC98" s="28"/>
      <c r="AD98" s="32" t="s">
        <v>373</v>
      </c>
      <c r="AE98" s="48" t="s">
        <v>374</v>
      </c>
      <c r="AF98" s="48" t="s">
        <v>375</v>
      </c>
      <c r="AG98" s="29"/>
    </row>
    <row r="99" spans="1:35" ht="266.25" customHeight="1">
      <c r="A99" s="187"/>
      <c r="B99" s="254"/>
      <c r="C99" s="187"/>
      <c r="D99" s="187"/>
      <c r="E99" s="187"/>
      <c r="F99" s="187"/>
      <c r="G99" s="22" t="s">
        <v>311</v>
      </c>
      <c r="H99" s="32" t="s">
        <v>393</v>
      </c>
      <c r="I99" s="24" t="s">
        <v>155</v>
      </c>
      <c r="J99" s="28" t="s">
        <v>38</v>
      </c>
      <c r="K99" s="28" t="s">
        <v>39</v>
      </c>
      <c r="L99" s="25" t="s">
        <v>40</v>
      </c>
      <c r="M99" s="25">
        <f t="shared" si="43"/>
        <v>5</v>
      </c>
      <c r="N99" s="25" t="s">
        <v>41</v>
      </c>
      <c r="O99" s="25">
        <f t="shared" si="37"/>
        <v>5</v>
      </c>
      <c r="P99" s="25" t="s">
        <v>83</v>
      </c>
      <c r="Q99" s="25">
        <f t="shared" si="38"/>
        <v>1</v>
      </c>
      <c r="R99" s="25" t="s">
        <v>117</v>
      </c>
      <c r="S99" s="25">
        <f t="shared" si="39"/>
        <v>1</v>
      </c>
      <c r="T99" s="25" t="s">
        <v>44</v>
      </c>
      <c r="U99" s="25">
        <f t="shared" si="40"/>
        <v>5</v>
      </c>
      <c r="V99" s="25" t="s">
        <v>34</v>
      </c>
      <c r="W99" s="25">
        <f t="shared" si="41"/>
        <v>10</v>
      </c>
      <c r="X99" s="26">
        <f t="shared" si="44"/>
        <v>125</v>
      </c>
      <c r="Y99" s="25" t="str">
        <f t="shared" si="42"/>
        <v>Baja</v>
      </c>
      <c r="Z99" s="25" t="s">
        <v>156</v>
      </c>
      <c r="AA99" s="25" t="s">
        <v>34</v>
      </c>
      <c r="AB99" s="27" t="str">
        <f t="shared" si="45"/>
        <v>No Significativo</v>
      </c>
      <c r="AC99" s="32" t="s">
        <v>381</v>
      </c>
      <c r="AD99" s="32" t="s">
        <v>363</v>
      </c>
      <c r="AE99" s="32" t="s">
        <v>394</v>
      </c>
      <c r="AF99" s="32" t="s">
        <v>314</v>
      </c>
      <c r="AG99" s="29"/>
    </row>
    <row r="100" spans="1:35" ht="204.75" customHeight="1">
      <c r="A100" s="188" t="s">
        <v>30</v>
      </c>
      <c r="B100" s="259" t="s">
        <v>79</v>
      </c>
      <c r="C100" s="204" t="s">
        <v>395</v>
      </c>
      <c r="D100" s="206" t="s">
        <v>396</v>
      </c>
      <c r="E100" s="206" t="s">
        <v>397</v>
      </c>
      <c r="F100" s="204" t="s">
        <v>64</v>
      </c>
      <c r="G100" s="22" t="s">
        <v>49</v>
      </c>
      <c r="H100" s="32" t="s">
        <v>365</v>
      </c>
      <c r="I100" s="24" t="s">
        <v>51</v>
      </c>
      <c r="J100" s="28" t="s">
        <v>38</v>
      </c>
      <c r="K100" s="25" t="s">
        <v>39</v>
      </c>
      <c r="L100" s="25" t="s">
        <v>52</v>
      </c>
      <c r="M100" s="25">
        <f t="shared" si="43"/>
        <v>1</v>
      </c>
      <c r="N100" s="25" t="s">
        <v>41</v>
      </c>
      <c r="O100" s="25">
        <f t="shared" si="37"/>
        <v>5</v>
      </c>
      <c r="P100" s="25" t="s">
        <v>83</v>
      </c>
      <c r="Q100" s="25">
        <f t="shared" si="38"/>
        <v>1</v>
      </c>
      <c r="R100" s="25" t="s">
        <v>43</v>
      </c>
      <c r="S100" s="25">
        <f t="shared" si="39"/>
        <v>5</v>
      </c>
      <c r="T100" s="25" t="s">
        <v>44</v>
      </c>
      <c r="U100" s="25">
        <f t="shared" si="40"/>
        <v>5</v>
      </c>
      <c r="V100" s="25" t="s">
        <v>34</v>
      </c>
      <c r="W100" s="25">
        <f t="shared" si="41"/>
        <v>10</v>
      </c>
      <c r="X100" s="26">
        <f t="shared" si="44"/>
        <v>125</v>
      </c>
      <c r="Y100" s="25" t="str">
        <f t="shared" si="42"/>
        <v>Baja</v>
      </c>
      <c r="Z100" s="25" t="s">
        <v>54</v>
      </c>
      <c r="AA100" s="25" t="s">
        <v>34</v>
      </c>
      <c r="AB100" s="27" t="str">
        <f t="shared" si="45"/>
        <v>No Significativo</v>
      </c>
      <c r="AC100" s="41"/>
      <c r="AD100" s="32" t="s">
        <v>398</v>
      </c>
      <c r="AE100" s="32" t="s">
        <v>399</v>
      </c>
      <c r="AF100" s="32" t="s">
        <v>400</v>
      </c>
      <c r="AG100" s="29"/>
    </row>
    <row r="101" spans="1:35" ht="343.5" customHeight="1">
      <c r="A101" s="186"/>
      <c r="B101" s="253"/>
      <c r="C101" s="186"/>
      <c r="D101" s="186"/>
      <c r="E101" s="186"/>
      <c r="F101" s="186"/>
      <c r="G101" s="22" t="s">
        <v>401</v>
      </c>
      <c r="H101" s="25" t="s">
        <v>402</v>
      </c>
      <c r="I101" s="24" t="s">
        <v>403</v>
      </c>
      <c r="J101" s="28" t="s">
        <v>38</v>
      </c>
      <c r="K101" s="25" t="s">
        <v>39</v>
      </c>
      <c r="L101" s="28" t="s">
        <v>40</v>
      </c>
      <c r="M101" s="28">
        <f t="shared" si="43"/>
        <v>5</v>
      </c>
      <c r="N101" s="28" t="s">
        <v>41</v>
      </c>
      <c r="O101" s="28">
        <f t="shared" si="37"/>
        <v>5</v>
      </c>
      <c r="P101" s="28" t="s">
        <v>42</v>
      </c>
      <c r="Q101" s="28">
        <f t="shared" si="38"/>
        <v>5</v>
      </c>
      <c r="R101" s="25" t="s">
        <v>43</v>
      </c>
      <c r="S101" s="25">
        <f t="shared" si="39"/>
        <v>5</v>
      </c>
      <c r="T101" s="25" t="s">
        <v>43</v>
      </c>
      <c r="U101" s="28">
        <f t="shared" si="40"/>
        <v>10</v>
      </c>
      <c r="V101" s="28" t="s">
        <v>44</v>
      </c>
      <c r="W101" s="25">
        <f t="shared" si="41"/>
        <v>10</v>
      </c>
      <c r="X101" s="26">
        <f t="shared" si="44"/>
        <v>6250</v>
      </c>
      <c r="Y101" s="25" t="str">
        <f t="shared" si="42"/>
        <v>Moderada</v>
      </c>
      <c r="Z101" s="41" t="s">
        <v>283</v>
      </c>
      <c r="AA101" s="32" t="s">
        <v>34</v>
      </c>
      <c r="AB101" s="58" t="s">
        <v>125</v>
      </c>
      <c r="AC101" s="59"/>
      <c r="AD101" s="32" t="s">
        <v>404</v>
      </c>
      <c r="AE101" s="32" t="s">
        <v>405</v>
      </c>
      <c r="AF101" s="32" t="s">
        <v>406</v>
      </c>
      <c r="AG101" s="60"/>
    </row>
    <row r="102" spans="1:35" ht="363.75" customHeight="1">
      <c r="A102" s="187"/>
      <c r="B102" s="254"/>
      <c r="C102" s="187"/>
      <c r="D102" s="187"/>
      <c r="E102" s="187"/>
      <c r="F102" s="187"/>
      <c r="G102" s="22" t="s">
        <v>407</v>
      </c>
      <c r="H102" s="25" t="s">
        <v>408</v>
      </c>
      <c r="I102" s="24" t="s">
        <v>409</v>
      </c>
      <c r="J102" s="28" t="s">
        <v>38</v>
      </c>
      <c r="K102" s="25" t="s">
        <v>39</v>
      </c>
      <c r="L102" s="28" t="s">
        <v>40</v>
      </c>
      <c r="M102" s="28">
        <f t="shared" si="43"/>
        <v>5</v>
      </c>
      <c r="N102" s="28" t="s">
        <v>41</v>
      </c>
      <c r="O102" s="28">
        <f t="shared" si="37"/>
        <v>5</v>
      </c>
      <c r="P102" s="28" t="s">
        <v>72</v>
      </c>
      <c r="Q102" s="28">
        <f t="shared" si="38"/>
        <v>10</v>
      </c>
      <c r="R102" s="25" t="s">
        <v>73</v>
      </c>
      <c r="S102" s="41">
        <f t="shared" si="39"/>
        <v>10</v>
      </c>
      <c r="T102" s="41" t="s">
        <v>44</v>
      </c>
      <c r="U102" s="28">
        <f t="shared" si="40"/>
        <v>5</v>
      </c>
      <c r="V102" s="28" t="s">
        <v>410</v>
      </c>
      <c r="W102" s="41">
        <f t="shared" si="41"/>
        <v>10</v>
      </c>
      <c r="X102" s="41">
        <f t="shared" si="44"/>
        <v>12500</v>
      </c>
      <c r="Y102" s="25" t="str">
        <f t="shared" si="42"/>
        <v>Alta</v>
      </c>
      <c r="Z102" s="4" t="s">
        <v>411</v>
      </c>
      <c r="AA102" s="41" t="s">
        <v>346</v>
      </c>
      <c r="AB102" s="58" t="s">
        <v>125</v>
      </c>
      <c r="AC102" s="41"/>
      <c r="AD102" s="32" t="s">
        <v>412</v>
      </c>
      <c r="AE102" s="32" t="s">
        <v>413</v>
      </c>
      <c r="AF102" s="49" t="s">
        <v>414</v>
      </c>
      <c r="AG102" s="29"/>
    </row>
    <row r="103" spans="1:35" ht="183.75" customHeight="1">
      <c r="A103" s="188" t="s">
        <v>30</v>
      </c>
      <c r="B103" s="259" t="s">
        <v>79</v>
      </c>
      <c r="C103" s="204" t="s">
        <v>415</v>
      </c>
      <c r="D103" s="206" t="s">
        <v>416</v>
      </c>
      <c r="E103" s="206" t="s">
        <v>417</v>
      </c>
      <c r="F103" s="204" t="s">
        <v>64</v>
      </c>
      <c r="G103" s="22" t="s">
        <v>49</v>
      </c>
      <c r="H103" s="32" t="s">
        <v>365</v>
      </c>
      <c r="I103" s="24" t="s">
        <v>51</v>
      </c>
      <c r="J103" s="28" t="s">
        <v>38</v>
      </c>
      <c r="K103" s="25" t="s">
        <v>39</v>
      </c>
      <c r="L103" s="25" t="s">
        <v>52</v>
      </c>
      <c r="M103" s="25">
        <f t="shared" si="43"/>
        <v>1</v>
      </c>
      <c r="N103" s="25" t="s">
        <v>197</v>
      </c>
      <c r="O103" s="25">
        <f t="shared" si="37"/>
        <v>10</v>
      </c>
      <c r="P103" s="25" t="s">
        <v>83</v>
      </c>
      <c r="Q103" s="25">
        <f t="shared" si="38"/>
        <v>1</v>
      </c>
      <c r="R103" s="25" t="s">
        <v>43</v>
      </c>
      <c r="S103" s="25">
        <f t="shared" si="39"/>
        <v>5</v>
      </c>
      <c r="T103" s="25" t="s">
        <v>44</v>
      </c>
      <c r="U103" s="25">
        <f t="shared" si="40"/>
        <v>5</v>
      </c>
      <c r="V103" s="25" t="s">
        <v>34</v>
      </c>
      <c r="W103" s="25">
        <f t="shared" si="41"/>
        <v>10</v>
      </c>
      <c r="X103" s="26">
        <f t="shared" si="44"/>
        <v>250</v>
      </c>
      <c r="Y103" s="25" t="str">
        <f t="shared" si="42"/>
        <v>Baja</v>
      </c>
      <c r="Z103" s="25" t="s">
        <v>54</v>
      </c>
      <c r="AA103" s="25" t="s">
        <v>34</v>
      </c>
      <c r="AB103" s="27" t="str">
        <f>IF(X103&gt;=6249,"Significativo",IF(AA103="No","Significativo","No Significativo"))</f>
        <v>No Significativo</v>
      </c>
      <c r="AC103" s="41"/>
      <c r="AD103" s="32" t="s">
        <v>418</v>
      </c>
      <c r="AE103" s="32" t="s">
        <v>419</v>
      </c>
      <c r="AF103" s="32" t="s">
        <v>420</v>
      </c>
      <c r="AG103" s="61"/>
      <c r="AH103" s="61"/>
      <c r="AI103" s="61"/>
    </row>
    <row r="104" spans="1:35" ht="180" customHeight="1">
      <c r="A104" s="187"/>
      <c r="B104" s="254"/>
      <c r="C104" s="187"/>
      <c r="D104" s="187"/>
      <c r="E104" s="187"/>
      <c r="F104" s="187"/>
      <c r="G104" s="22" t="s">
        <v>69</v>
      </c>
      <c r="H104" s="32" t="s">
        <v>421</v>
      </c>
      <c r="I104" s="24" t="s">
        <v>230</v>
      </c>
      <c r="J104" s="28" t="s">
        <v>38</v>
      </c>
      <c r="K104" s="25" t="s">
        <v>39</v>
      </c>
      <c r="L104" s="25" t="s">
        <v>40</v>
      </c>
      <c r="M104" s="25">
        <f t="shared" si="43"/>
        <v>5</v>
      </c>
      <c r="N104" s="25" t="s">
        <v>53</v>
      </c>
      <c r="O104" s="25">
        <f t="shared" si="37"/>
        <v>1</v>
      </c>
      <c r="P104" s="25" t="s">
        <v>42</v>
      </c>
      <c r="Q104" s="25">
        <f t="shared" si="38"/>
        <v>5</v>
      </c>
      <c r="R104" s="25" t="s">
        <v>117</v>
      </c>
      <c r="S104" s="25">
        <f t="shared" si="39"/>
        <v>1</v>
      </c>
      <c r="T104" s="25" t="s">
        <v>44</v>
      </c>
      <c r="U104" s="25">
        <f t="shared" si="40"/>
        <v>5</v>
      </c>
      <c r="V104" s="25" t="s">
        <v>34</v>
      </c>
      <c r="W104" s="25">
        <f t="shared" si="41"/>
        <v>10</v>
      </c>
      <c r="X104" s="26">
        <f t="shared" si="44"/>
        <v>125</v>
      </c>
      <c r="Y104" s="25" t="str">
        <f t="shared" si="42"/>
        <v>Baja</v>
      </c>
      <c r="Z104" s="43" t="s">
        <v>231</v>
      </c>
      <c r="AA104" s="25" t="s">
        <v>34</v>
      </c>
      <c r="AB104" s="27" t="str">
        <f>IF(X104&gt;=6249,"Significativo",IF(AA104="No","Significativo","No Significativo"))</f>
        <v>No Significativo</v>
      </c>
      <c r="AC104" s="41"/>
      <c r="AD104" s="32" t="s">
        <v>232</v>
      </c>
      <c r="AE104" s="25" t="s">
        <v>233</v>
      </c>
      <c r="AF104" s="32" t="s">
        <v>234</v>
      </c>
      <c r="AG104" s="29"/>
    </row>
    <row r="105" spans="1:35" ht="162" customHeight="1">
      <c r="A105" s="188" t="s">
        <v>30</v>
      </c>
      <c r="B105" s="259" t="s">
        <v>79</v>
      </c>
      <c r="C105" s="204" t="s">
        <v>422</v>
      </c>
      <c r="D105" s="219" t="s">
        <v>423</v>
      </c>
      <c r="E105" s="219" t="s">
        <v>424</v>
      </c>
      <c r="F105" s="204" t="s">
        <v>64</v>
      </c>
      <c r="G105" s="22" t="s">
        <v>49</v>
      </c>
      <c r="H105" s="32" t="s">
        <v>365</v>
      </c>
      <c r="I105" s="24" t="s">
        <v>51</v>
      </c>
      <c r="J105" s="28" t="s">
        <v>38</v>
      </c>
      <c r="K105" s="25" t="s">
        <v>39</v>
      </c>
      <c r="L105" s="25" t="s">
        <v>52</v>
      </c>
      <c r="M105" s="25">
        <f t="shared" si="43"/>
        <v>1</v>
      </c>
      <c r="N105" s="25" t="s">
        <v>197</v>
      </c>
      <c r="O105" s="25">
        <f t="shared" si="37"/>
        <v>10</v>
      </c>
      <c r="P105" s="25" t="s">
        <v>83</v>
      </c>
      <c r="Q105" s="25">
        <f t="shared" si="38"/>
        <v>1</v>
      </c>
      <c r="R105" s="25" t="s">
        <v>43</v>
      </c>
      <c r="S105" s="25">
        <f t="shared" si="39"/>
        <v>5</v>
      </c>
      <c r="T105" s="25" t="s">
        <v>44</v>
      </c>
      <c r="U105" s="25">
        <f t="shared" si="40"/>
        <v>5</v>
      </c>
      <c r="V105" s="25" t="s">
        <v>34</v>
      </c>
      <c r="W105" s="25">
        <f t="shared" si="41"/>
        <v>10</v>
      </c>
      <c r="X105" s="26">
        <f t="shared" si="44"/>
        <v>250</v>
      </c>
      <c r="Y105" s="25" t="str">
        <f t="shared" si="42"/>
        <v>Baja</v>
      </c>
      <c r="Z105" s="25" t="s">
        <v>54</v>
      </c>
      <c r="AA105" s="25" t="s">
        <v>34</v>
      </c>
      <c r="AB105" s="27" t="str">
        <f>IF(X105&gt;=6249,"Significativo",IF(AA105="No","Significativo","No Significativo"))</f>
        <v>No Significativo</v>
      </c>
      <c r="AC105" s="32" t="s">
        <v>425</v>
      </c>
      <c r="AD105" s="32" t="s">
        <v>426</v>
      </c>
      <c r="AE105" s="25" t="s">
        <v>427</v>
      </c>
      <c r="AF105" s="32" t="s">
        <v>428</v>
      </c>
      <c r="AG105" s="29"/>
    </row>
    <row r="106" spans="1:35" ht="374.25" customHeight="1">
      <c r="A106" s="270"/>
      <c r="B106" s="262"/>
      <c r="C106" s="187"/>
      <c r="D106" s="187"/>
      <c r="E106" s="187"/>
      <c r="F106" s="187"/>
      <c r="G106" s="22" t="s">
        <v>69</v>
      </c>
      <c r="H106" s="32" t="s">
        <v>421</v>
      </c>
      <c r="I106" s="24" t="s">
        <v>230</v>
      </c>
      <c r="J106" s="28" t="s">
        <v>38</v>
      </c>
      <c r="K106" s="25" t="s">
        <v>39</v>
      </c>
      <c r="L106" s="25" t="s">
        <v>40</v>
      </c>
      <c r="M106" s="25">
        <f t="shared" si="43"/>
        <v>5</v>
      </c>
      <c r="N106" s="25" t="s">
        <v>53</v>
      </c>
      <c r="O106" s="25">
        <f t="shared" si="37"/>
        <v>1</v>
      </c>
      <c r="P106" s="25" t="s">
        <v>42</v>
      </c>
      <c r="Q106" s="25">
        <f t="shared" si="38"/>
        <v>5</v>
      </c>
      <c r="R106" s="25" t="s">
        <v>117</v>
      </c>
      <c r="S106" s="25">
        <f t="shared" si="39"/>
        <v>1</v>
      </c>
      <c r="T106" s="25" t="s">
        <v>44</v>
      </c>
      <c r="U106" s="25">
        <f t="shared" si="40"/>
        <v>5</v>
      </c>
      <c r="V106" s="25" t="s">
        <v>34</v>
      </c>
      <c r="W106" s="25">
        <f t="shared" si="41"/>
        <v>10</v>
      </c>
      <c r="X106" s="26">
        <f t="shared" si="44"/>
        <v>125</v>
      </c>
      <c r="Y106" s="25" t="str">
        <f t="shared" si="42"/>
        <v>Baja</v>
      </c>
      <c r="Z106" s="43" t="s">
        <v>231</v>
      </c>
      <c r="AA106" s="25" t="s">
        <v>34</v>
      </c>
      <c r="AB106" s="27" t="str">
        <f>IF(X106&gt;=6249,"Significativo",IF(AA106="No","Significativo","No Significativo"))</f>
        <v>No Significativo</v>
      </c>
      <c r="AC106" s="41"/>
      <c r="AD106" s="32" t="s">
        <v>232</v>
      </c>
      <c r="AE106" s="25" t="s">
        <v>233</v>
      </c>
      <c r="AF106" s="32" t="s">
        <v>234</v>
      </c>
      <c r="AG106" s="29"/>
    </row>
    <row r="107" spans="1:35" ht="181.5" customHeight="1">
      <c r="A107" s="188" t="s">
        <v>30</v>
      </c>
      <c r="B107" s="259" t="s">
        <v>79</v>
      </c>
      <c r="C107" s="204" t="s">
        <v>429</v>
      </c>
      <c r="D107" s="219" t="s">
        <v>430</v>
      </c>
      <c r="E107" s="219" t="s">
        <v>431</v>
      </c>
      <c r="F107" s="204" t="s">
        <v>64</v>
      </c>
      <c r="G107" s="22" t="s">
        <v>49</v>
      </c>
      <c r="H107" s="32" t="s">
        <v>365</v>
      </c>
      <c r="I107" s="24" t="s">
        <v>51</v>
      </c>
      <c r="J107" s="28" t="s">
        <v>38</v>
      </c>
      <c r="K107" s="25" t="s">
        <v>39</v>
      </c>
      <c r="L107" s="25" t="s">
        <v>52</v>
      </c>
      <c r="M107" s="25">
        <f t="shared" si="43"/>
        <v>1</v>
      </c>
      <c r="N107" s="25" t="s">
        <v>197</v>
      </c>
      <c r="O107" s="25">
        <f t="shared" si="37"/>
        <v>10</v>
      </c>
      <c r="P107" s="25" t="s">
        <v>83</v>
      </c>
      <c r="Q107" s="25">
        <f t="shared" si="38"/>
        <v>1</v>
      </c>
      <c r="R107" s="25" t="s">
        <v>43</v>
      </c>
      <c r="S107" s="25">
        <f t="shared" si="39"/>
        <v>5</v>
      </c>
      <c r="T107" s="25" t="s">
        <v>44</v>
      </c>
      <c r="U107" s="25">
        <f t="shared" si="40"/>
        <v>5</v>
      </c>
      <c r="V107" s="25" t="s">
        <v>34</v>
      </c>
      <c r="W107" s="25">
        <f t="shared" si="41"/>
        <v>10</v>
      </c>
      <c r="X107" s="26">
        <f t="shared" si="44"/>
        <v>250</v>
      </c>
      <c r="Y107" s="25" t="str">
        <f t="shared" si="42"/>
        <v>Baja</v>
      </c>
      <c r="Z107" s="25" t="s">
        <v>54</v>
      </c>
      <c r="AA107" s="25" t="s">
        <v>34</v>
      </c>
      <c r="AB107" s="27" t="str">
        <f>IF(X107&gt;=6249,"Significativo",IF(AA107="No","Significativo","No Significativo"))</f>
        <v>No Significativo</v>
      </c>
      <c r="AC107" s="41"/>
      <c r="AD107" s="32" t="s">
        <v>432</v>
      </c>
      <c r="AE107" s="32" t="s">
        <v>433</v>
      </c>
      <c r="AF107" s="25" t="s">
        <v>434</v>
      </c>
      <c r="AG107" s="29"/>
    </row>
    <row r="108" spans="1:35" ht="303.75" customHeight="1">
      <c r="A108" s="186"/>
      <c r="B108" s="253"/>
      <c r="C108" s="186"/>
      <c r="D108" s="186"/>
      <c r="E108" s="186"/>
      <c r="F108" s="186"/>
      <c r="G108" s="22" t="s">
        <v>407</v>
      </c>
      <c r="H108" s="25" t="s">
        <v>408</v>
      </c>
      <c r="I108" s="24" t="s">
        <v>409</v>
      </c>
      <c r="J108" s="28" t="s">
        <v>38</v>
      </c>
      <c r="K108" s="25" t="s">
        <v>39</v>
      </c>
      <c r="L108" s="28" t="s">
        <v>40</v>
      </c>
      <c r="M108" s="28">
        <f t="shared" si="43"/>
        <v>5</v>
      </c>
      <c r="N108" s="28" t="s">
        <v>41</v>
      </c>
      <c r="O108" s="28">
        <f t="shared" si="37"/>
        <v>5</v>
      </c>
      <c r="P108" s="28" t="s">
        <v>72</v>
      </c>
      <c r="Q108" s="28">
        <f t="shared" si="38"/>
        <v>10</v>
      </c>
      <c r="R108" s="25" t="s">
        <v>73</v>
      </c>
      <c r="S108" s="41">
        <f t="shared" si="39"/>
        <v>10</v>
      </c>
      <c r="T108" s="41" t="s">
        <v>44</v>
      </c>
      <c r="U108" s="28">
        <f t="shared" si="40"/>
        <v>5</v>
      </c>
      <c r="V108" s="28" t="s">
        <v>410</v>
      </c>
      <c r="W108" s="41">
        <f t="shared" si="41"/>
        <v>10</v>
      </c>
      <c r="X108" s="41">
        <f t="shared" si="44"/>
        <v>12500</v>
      </c>
      <c r="Y108" s="25" t="str">
        <f t="shared" si="42"/>
        <v>Alta</v>
      </c>
      <c r="Z108" s="41" t="s">
        <v>411</v>
      </c>
      <c r="AA108" s="41" t="s">
        <v>346</v>
      </c>
      <c r="AB108" s="58" t="s">
        <v>125</v>
      </c>
      <c r="AC108" s="41"/>
      <c r="AD108" s="32" t="s">
        <v>412</v>
      </c>
      <c r="AE108" s="32" t="s">
        <v>413</v>
      </c>
      <c r="AF108" s="49" t="s">
        <v>414</v>
      </c>
      <c r="AG108" s="29"/>
    </row>
    <row r="109" spans="1:35" ht="336" customHeight="1">
      <c r="A109" s="186"/>
      <c r="B109" s="253"/>
      <c r="C109" s="186"/>
      <c r="D109" s="186"/>
      <c r="E109" s="186"/>
      <c r="F109" s="186"/>
      <c r="G109" s="22" t="s">
        <v>401</v>
      </c>
      <c r="H109" s="25" t="s">
        <v>402</v>
      </c>
      <c r="I109" s="24" t="s">
        <v>403</v>
      </c>
      <c r="J109" s="28" t="s">
        <v>38</v>
      </c>
      <c r="K109" s="25" t="s">
        <v>39</v>
      </c>
      <c r="L109" s="28" t="s">
        <v>40</v>
      </c>
      <c r="M109" s="28">
        <f t="shared" si="43"/>
        <v>5</v>
      </c>
      <c r="N109" s="28" t="s">
        <v>41</v>
      </c>
      <c r="O109" s="28">
        <f t="shared" si="37"/>
        <v>5</v>
      </c>
      <c r="P109" s="28" t="s">
        <v>42</v>
      </c>
      <c r="Q109" s="28">
        <f t="shared" si="38"/>
        <v>5</v>
      </c>
      <c r="R109" s="25" t="s">
        <v>43</v>
      </c>
      <c r="S109" s="25">
        <f t="shared" si="39"/>
        <v>5</v>
      </c>
      <c r="T109" s="25" t="s">
        <v>43</v>
      </c>
      <c r="U109" s="28">
        <f t="shared" si="40"/>
        <v>10</v>
      </c>
      <c r="V109" s="28" t="s">
        <v>44</v>
      </c>
      <c r="W109" s="25">
        <f t="shared" si="41"/>
        <v>10</v>
      </c>
      <c r="X109" s="26">
        <f t="shared" si="44"/>
        <v>6250</v>
      </c>
      <c r="Y109" s="25" t="str">
        <f t="shared" si="42"/>
        <v>Moderada</v>
      </c>
      <c r="Z109" s="41" t="s">
        <v>283</v>
      </c>
      <c r="AA109" s="32" t="s">
        <v>34</v>
      </c>
      <c r="AB109" s="58" t="s">
        <v>125</v>
      </c>
      <c r="AC109" s="59"/>
      <c r="AD109" s="32" t="s">
        <v>404</v>
      </c>
      <c r="AE109" s="32" t="s">
        <v>405</v>
      </c>
      <c r="AF109" s="32" t="s">
        <v>406</v>
      </c>
      <c r="AG109" s="60"/>
    </row>
    <row r="110" spans="1:35" ht="252" customHeight="1">
      <c r="A110" s="187"/>
      <c r="B110" s="254"/>
      <c r="C110" s="187"/>
      <c r="D110" s="187"/>
      <c r="E110" s="187"/>
      <c r="F110" s="187"/>
      <c r="G110" s="22" t="s">
        <v>114</v>
      </c>
      <c r="H110" s="32" t="s">
        <v>435</v>
      </c>
      <c r="I110" s="24" t="s">
        <v>116</v>
      </c>
      <c r="J110" s="28" t="s">
        <v>38</v>
      </c>
      <c r="K110" s="25" t="s">
        <v>39</v>
      </c>
      <c r="L110" s="25" t="s">
        <v>40</v>
      </c>
      <c r="M110" s="25">
        <f t="shared" si="43"/>
        <v>5</v>
      </c>
      <c r="N110" s="25" t="s">
        <v>41</v>
      </c>
      <c r="O110" s="25">
        <f t="shared" si="37"/>
        <v>5</v>
      </c>
      <c r="P110" s="25" t="s">
        <v>42</v>
      </c>
      <c r="Q110" s="25">
        <f t="shared" si="38"/>
        <v>5</v>
      </c>
      <c r="R110" s="25" t="s">
        <v>117</v>
      </c>
      <c r="S110" s="25">
        <f t="shared" si="39"/>
        <v>1</v>
      </c>
      <c r="T110" s="25" t="s">
        <v>44</v>
      </c>
      <c r="U110" s="25">
        <f t="shared" si="40"/>
        <v>5</v>
      </c>
      <c r="V110" s="25" t="s">
        <v>34</v>
      </c>
      <c r="W110" s="25">
        <f t="shared" si="41"/>
        <v>10</v>
      </c>
      <c r="X110" s="26">
        <f t="shared" si="44"/>
        <v>625</v>
      </c>
      <c r="Y110" s="25" t="str">
        <f t="shared" si="42"/>
        <v>Baja</v>
      </c>
      <c r="Z110" s="25" t="s">
        <v>118</v>
      </c>
      <c r="AA110" s="25" t="s">
        <v>34</v>
      </c>
      <c r="AB110" s="27" t="str">
        <f>IF(X110&gt;=6249,"Significativo",IF(AA110="No","Significativo","No Significativo"))</f>
        <v>No Significativo</v>
      </c>
      <c r="AC110" s="28"/>
      <c r="AD110" s="25" t="s">
        <v>119</v>
      </c>
      <c r="AE110" s="25" t="s">
        <v>120</v>
      </c>
      <c r="AF110" s="25" t="s">
        <v>121</v>
      </c>
      <c r="AG110" s="29"/>
    </row>
    <row r="111" spans="1:35" ht="213.75" customHeight="1">
      <c r="A111" s="188" t="s">
        <v>30</v>
      </c>
      <c r="B111" s="259" t="s">
        <v>79</v>
      </c>
      <c r="C111" s="224" t="s">
        <v>436</v>
      </c>
      <c r="D111" s="219" t="s">
        <v>437</v>
      </c>
      <c r="E111" s="219" t="s">
        <v>438</v>
      </c>
      <c r="F111" s="204" t="s">
        <v>64</v>
      </c>
      <c r="G111" s="22" t="s">
        <v>49</v>
      </c>
      <c r="H111" s="32" t="s">
        <v>365</v>
      </c>
      <c r="I111" s="24" t="s">
        <v>51</v>
      </c>
      <c r="J111" s="28" t="s">
        <v>38</v>
      </c>
      <c r="K111" s="25" t="s">
        <v>39</v>
      </c>
      <c r="L111" s="25" t="s">
        <v>52</v>
      </c>
      <c r="M111" s="25">
        <f t="shared" si="43"/>
        <v>1</v>
      </c>
      <c r="N111" s="25" t="s">
        <v>41</v>
      </c>
      <c r="O111" s="25">
        <f t="shared" si="37"/>
        <v>5</v>
      </c>
      <c r="P111" s="25" t="s">
        <v>83</v>
      </c>
      <c r="Q111" s="25">
        <f t="shared" si="38"/>
        <v>1</v>
      </c>
      <c r="R111" s="25" t="s">
        <v>43</v>
      </c>
      <c r="S111" s="25">
        <f t="shared" si="39"/>
        <v>5</v>
      </c>
      <c r="T111" s="25" t="s">
        <v>44</v>
      </c>
      <c r="U111" s="25">
        <f t="shared" si="40"/>
        <v>5</v>
      </c>
      <c r="V111" s="25" t="s">
        <v>34</v>
      </c>
      <c r="W111" s="25">
        <f t="shared" si="41"/>
        <v>10</v>
      </c>
      <c r="X111" s="26">
        <f t="shared" si="44"/>
        <v>125</v>
      </c>
      <c r="Y111" s="25" t="str">
        <f t="shared" si="42"/>
        <v>Baja</v>
      </c>
      <c r="Z111" s="25" t="s">
        <v>54</v>
      </c>
      <c r="AA111" s="25" t="s">
        <v>34</v>
      </c>
      <c r="AB111" s="27" t="str">
        <f>IF(X111&gt;=6249,"Significativo",IF(AA111="No","Significativo","No Significativo"))</f>
        <v>No Significativo</v>
      </c>
      <c r="AC111" s="41"/>
      <c r="AD111" s="32" t="s">
        <v>439</v>
      </c>
      <c r="AE111" s="25" t="s">
        <v>440</v>
      </c>
      <c r="AF111" s="25" t="s">
        <v>441</v>
      </c>
      <c r="AG111" s="29"/>
    </row>
    <row r="112" spans="1:35" ht="259.5" customHeight="1">
      <c r="A112" s="187"/>
      <c r="B112" s="254"/>
      <c r="C112" s="187"/>
      <c r="D112" s="187"/>
      <c r="E112" s="187"/>
      <c r="F112" s="187"/>
      <c r="G112" s="22" t="s">
        <v>153</v>
      </c>
      <c r="H112" s="32" t="s">
        <v>442</v>
      </c>
      <c r="I112" s="24" t="s">
        <v>155</v>
      </c>
      <c r="J112" s="28" t="s">
        <v>38</v>
      </c>
      <c r="K112" s="28" t="s">
        <v>39</v>
      </c>
      <c r="L112" s="25" t="s">
        <v>52</v>
      </c>
      <c r="M112" s="25">
        <f t="shared" si="43"/>
        <v>1</v>
      </c>
      <c r="N112" s="25" t="s">
        <v>53</v>
      </c>
      <c r="O112" s="25">
        <f t="shared" si="37"/>
        <v>1</v>
      </c>
      <c r="P112" s="25" t="s">
        <v>83</v>
      </c>
      <c r="Q112" s="25">
        <f t="shared" si="38"/>
        <v>1</v>
      </c>
      <c r="R112" s="25" t="s">
        <v>117</v>
      </c>
      <c r="S112" s="25">
        <f t="shared" si="39"/>
        <v>1</v>
      </c>
      <c r="T112" s="25" t="s">
        <v>53</v>
      </c>
      <c r="U112" s="25">
        <f t="shared" si="40"/>
        <v>1</v>
      </c>
      <c r="V112" s="25" t="s">
        <v>34</v>
      </c>
      <c r="W112" s="25">
        <f t="shared" si="41"/>
        <v>10</v>
      </c>
      <c r="X112" s="26">
        <f t="shared" si="44"/>
        <v>1</v>
      </c>
      <c r="Y112" s="25" t="str">
        <f t="shared" si="42"/>
        <v>Baja</v>
      </c>
      <c r="Z112" s="25" t="s">
        <v>156</v>
      </c>
      <c r="AA112" s="25" t="s">
        <v>34</v>
      </c>
      <c r="AB112" s="27" t="str">
        <f>IF(X112&gt;=6249,"Significativo",IF(AA112="No","Significativo","No Significativo"))</f>
        <v>No Significativo</v>
      </c>
      <c r="AC112" s="32" t="s">
        <v>443</v>
      </c>
      <c r="AD112" s="32" t="s">
        <v>363</v>
      </c>
      <c r="AE112" s="25" t="s">
        <v>221</v>
      </c>
      <c r="AF112" s="25" t="s">
        <v>314</v>
      </c>
      <c r="AG112" s="29"/>
    </row>
    <row r="113" spans="1:35" ht="170.25" customHeight="1">
      <c r="A113" s="188" t="s">
        <v>30</v>
      </c>
      <c r="B113" s="259" t="s">
        <v>79</v>
      </c>
      <c r="C113" s="224" t="s">
        <v>444</v>
      </c>
      <c r="D113" s="219" t="s">
        <v>445</v>
      </c>
      <c r="E113" s="219" t="s">
        <v>446</v>
      </c>
      <c r="F113" s="204" t="s">
        <v>64</v>
      </c>
      <c r="G113" s="22" t="s">
        <v>49</v>
      </c>
      <c r="H113" s="32" t="s">
        <v>365</v>
      </c>
      <c r="I113" s="24" t="s">
        <v>51</v>
      </c>
      <c r="J113" s="28" t="s">
        <v>38</v>
      </c>
      <c r="K113" s="25" t="s">
        <v>39</v>
      </c>
      <c r="L113" s="25" t="s">
        <v>52</v>
      </c>
      <c r="M113" s="25">
        <f t="shared" si="43"/>
        <v>1</v>
      </c>
      <c r="N113" s="25" t="s">
        <v>41</v>
      </c>
      <c r="O113" s="25">
        <f t="shared" si="37"/>
        <v>5</v>
      </c>
      <c r="P113" s="25" t="s">
        <v>83</v>
      </c>
      <c r="Q113" s="25">
        <f t="shared" si="38"/>
        <v>1</v>
      </c>
      <c r="R113" s="25" t="s">
        <v>43</v>
      </c>
      <c r="S113" s="25">
        <f t="shared" si="39"/>
        <v>5</v>
      </c>
      <c r="T113" s="25" t="s">
        <v>44</v>
      </c>
      <c r="U113" s="25">
        <f t="shared" si="40"/>
        <v>5</v>
      </c>
      <c r="V113" s="25" t="s">
        <v>34</v>
      </c>
      <c r="W113" s="25">
        <f t="shared" si="41"/>
        <v>10</v>
      </c>
      <c r="X113" s="26">
        <f t="shared" si="44"/>
        <v>125</v>
      </c>
      <c r="Y113" s="25" t="str">
        <f t="shared" si="42"/>
        <v>Baja</v>
      </c>
      <c r="Z113" s="25" t="s">
        <v>54</v>
      </c>
      <c r="AA113" s="25" t="s">
        <v>34</v>
      </c>
      <c r="AB113" s="27" t="str">
        <f>IF(X113&gt;=6249,"Significativo",IF(AA113="No","Significativo","No Significativo"))</f>
        <v>No Significativo</v>
      </c>
      <c r="AC113" s="41"/>
      <c r="AD113" s="32" t="s">
        <v>447</v>
      </c>
      <c r="AE113" s="32" t="s">
        <v>448</v>
      </c>
      <c r="AF113" s="25" t="s">
        <v>449</v>
      </c>
      <c r="AG113" s="61"/>
      <c r="AH113" s="61"/>
      <c r="AI113" s="61"/>
    </row>
    <row r="114" spans="1:35" ht="339" customHeight="1">
      <c r="A114" s="186"/>
      <c r="B114" s="253"/>
      <c r="C114" s="186"/>
      <c r="D114" s="186"/>
      <c r="E114" s="186"/>
      <c r="F114" s="186"/>
      <c r="G114" s="22" t="s">
        <v>401</v>
      </c>
      <c r="H114" s="25" t="s">
        <v>402</v>
      </c>
      <c r="I114" s="24" t="s">
        <v>403</v>
      </c>
      <c r="J114" s="28" t="s">
        <v>38</v>
      </c>
      <c r="K114" s="25" t="s">
        <v>39</v>
      </c>
      <c r="L114" s="28" t="s">
        <v>40</v>
      </c>
      <c r="M114" s="28">
        <f t="shared" si="43"/>
        <v>5</v>
      </c>
      <c r="N114" s="28" t="s">
        <v>41</v>
      </c>
      <c r="O114" s="28">
        <f t="shared" si="37"/>
        <v>5</v>
      </c>
      <c r="P114" s="28" t="s">
        <v>42</v>
      </c>
      <c r="Q114" s="28">
        <f t="shared" si="38"/>
        <v>5</v>
      </c>
      <c r="R114" s="25" t="s">
        <v>43</v>
      </c>
      <c r="S114" s="25">
        <f t="shared" si="39"/>
        <v>5</v>
      </c>
      <c r="T114" s="25" t="s">
        <v>43</v>
      </c>
      <c r="U114" s="28">
        <f t="shared" si="40"/>
        <v>10</v>
      </c>
      <c r="V114" s="28" t="s">
        <v>44</v>
      </c>
      <c r="W114" s="25">
        <f t="shared" si="41"/>
        <v>10</v>
      </c>
      <c r="X114" s="26">
        <f t="shared" si="44"/>
        <v>6250</v>
      </c>
      <c r="Y114" s="25" t="str">
        <f t="shared" si="42"/>
        <v>Moderada</v>
      </c>
      <c r="Z114" s="41" t="s">
        <v>283</v>
      </c>
      <c r="AA114" s="32" t="s">
        <v>34</v>
      </c>
      <c r="AB114" s="58" t="s">
        <v>125</v>
      </c>
      <c r="AC114" s="59"/>
      <c r="AD114" s="32" t="s">
        <v>404</v>
      </c>
      <c r="AE114" s="32" t="s">
        <v>405</v>
      </c>
      <c r="AF114" s="32" t="s">
        <v>406</v>
      </c>
      <c r="AG114" s="60"/>
    </row>
    <row r="115" spans="1:35" ht="327.75" customHeight="1">
      <c r="A115" s="187"/>
      <c r="B115" s="254"/>
      <c r="C115" s="187"/>
      <c r="D115" s="187"/>
      <c r="E115" s="187"/>
      <c r="F115" s="187"/>
      <c r="G115" s="22" t="s">
        <v>407</v>
      </c>
      <c r="H115" s="25" t="s">
        <v>408</v>
      </c>
      <c r="I115" s="24" t="s">
        <v>409</v>
      </c>
      <c r="J115" s="28" t="s">
        <v>38</v>
      </c>
      <c r="K115" s="25" t="s">
        <v>39</v>
      </c>
      <c r="L115" s="28" t="s">
        <v>40</v>
      </c>
      <c r="M115" s="28">
        <f t="shared" si="43"/>
        <v>5</v>
      </c>
      <c r="N115" s="28" t="s">
        <v>41</v>
      </c>
      <c r="O115" s="28">
        <f t="shared" si="37"/>
        <v>5</v>
      </c>
      <c r="P115" s="28" t="s">
        <v>72</v>
      </c>
      <c r="Q115" s="28">
        <f t="shared" si="38"/>
        <v>10</v>
      </c>
      <c r="R115" s="25" t="s">
        <v>73</v>
      </c>
      <c r="S115" s="41">
        <f t="shared" si="39"/>
        <v>10</v>
      </c>
      <c r="T115" s="41" t="s">
        <v>44</v>
      </c>
      <c r="U115" s="28">
        <f t="shared" si="40"/>
        <v>5</v>
      </c>
      <c r="V115" s="28" t="s">
        <v>410</v>
      </c>
      <c r="W115" s="41">
        <f t="shared" si="41"/>
        <v>10</v>
      </c>
      <c r="X115" s="41">
        <f t="shared" si="44"/>
        <v>12500</v>
      </c>
      <c r="Y115" s="25" t="str">
        <f t="shared" si="42"/>
        <v>Alta</v>
      </c>
      <c r="Z115" s="4" t="s">
        <v>411</v>
      </c>
      <c r="AA115" s="41" t="s">
        <v>346</v>
      </c>
      <c r="AB115" s="58" t="s">
        <v>125</v>
      </c>
      <c r="AC115" s="41"/>
      <c r="AD115" s="32" t="s">
        <v>412</v>
      </c>
      <c r="AE115" s="32" t="s">
        <v>413</v>
      </c>
      <c r="AF115" s="49" t="s">
        <v>414</v>
      </c>
      <c r="AG115" s="29"/>
    </row>
    <row r="116" spans="1:35" ht="164.25" customHeight="1">
      <c r="A116" s="188" t="s">
        <v>30</v>
      </c>
      <c r="B116" s="259" t="s">
        <v>79</v>
      </c>
      <c r="C116" s="219" t="s">
        <v>450</v>
      </c>
      <c r="D116" s="206" t="s">
        <v>451</v>
      </c>
      <c r="E116" s="206" t="s">
        <v>452</v>
      </c>
      <c r="F116" s="204" t="s">
        <v>64</v>
      </c>
      <c r="G116" s="218" t="s">
        <v>453</v>
      </c>
      <c r="H116" s="206" t="s">
        <v>454</v>
      </c>
      <c r="I116" s="220" t="s">
        <v>116</v>
      </c>
      <c r="J116" s="204" t="s">
        <v>38</v>
      </c>
      <c r="K116" s="28"/>
      <c r="L116" s="206" t="s">
        <v>40</v>
      </c>
      <c r="M116" s="206">
        <f t="shared" si="43"/>
        <v>5</v>
      </c>
      <c r="N116" s="206" t="s">
        <v>41</v>
      </c>
      <c r="O116" s="206">
        <f t="shared" si="37"/>
        <v>5</v>
      </c>
      <c r="P116" s="206" t="s">
        <v>42</v>
      </c>
      <c r="Q116" s="206">
        <f t="shared" si="38"/>
        <v>5</v>
      </c>
      <c r="R116" s="206" t="s">
        <v>117</v>
      </c>
      <c r="S116" s="206">
        <f t="shared" si="39"/>
        <v>1</v>
      </c>
      <c r="T116" s="206" t="s">
        <v>44</v>
      </c>
      <c r="U116" s="206">
        <f t="shared" si="40"/>
        <v>5</v>
      </c>
      <c r="V116" s="206" t="s">
        <v>34</v>
      </c>
      <c r="W116" s="206">
        <f t="shared" si="41"/>
        <v>10</v>
      </c>
      <c r="X116" s="205">
        <f t="shared" si="44"/>
        <v>625</v>
      </c>
      <c r="Y116" s="206" t="str">
        <f t="shared" si="42"/>
        <v>Baja</v>
      </c>
      <c r="Z116" s="206" t="s">
        <v>118</v>
      </c>
      <c r="AA116" s="206" t="s">
        <v>34</v>
      </c>
      <c r="AB116" s="203" t="str">
        <f>IF(X116&gt;=6249,"Significativo",IF(AA116="No","Significativo","No Significativo"))</f>
        <v>No Significativo</v>
      </c>
      <c r="AC116" s="204"/>
      <c r="AD116" s="206" t="s">
        <v>119</v>
      </c>
      <c r="AE116" s="206" t="s">
        <v>120</v>
      </c>
      <c r="AF116" s="206" t="s">
        <v>121</v>
      </c>
      <c r="AG116" s="29"/>
    </row>
    <row r="117" spans="1:35" ht="159.75" customHeight="1">
      <c r="A117" s="186"/>
      <c r="B117" s="253"/>
      <c r="C117" s="186"/>
      <c r="D117" s="186"/>
      <c r="E117" s="186"/>
      <c r="F117" s="186"/>
      <c r="G117" s="187"/>
      <c r="H117" s="187"/>
      <c r="I117" s="187"/>
      <c r="J117" s="187"/>
      <c r="K117" s="28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29"/>
    </row>
    <row r="118" spans="1:35" ht="354.75" customHeight="1">
      <c r="A118" s="187"/>
      <c r="B118" s="254"/>
      <c r="C118" s="187"/>
      <c r="D118" s="187"/>
      <c r="E118" s="187"/>
      <c r="F118" s="187"/>
      <c r="G118" s="22" t="s">
        <v>114</v>
      </c>
      <c r="H118" s="25" t="s">
        <v>455</v>
      </c>
      <c r="I118" s="24" t="s">
        <v>282</v>
      </c>
      <c r="J118" s="28" t="s">
        <v>38</v>
      </c>
      <c r="K118" s="28"/>
      <c r="L118" s="25" t="s">
        <v>40</v>
      </c>
      <c r="M118" s="25">
        <f t="shared" ref="M118:M156" si="46">IF(L118="Puntual",1,IF(L118="Local",5,10))</f>
        <v>5</v>
      </c>
      <c r="N118" s="25" t="s">
        <v>41</v>
      </c>
      <c r="O118" s="25">
        <f t="shared" ref="O118:O161" si="47">IF(N118="Baja",1,IF(N118="Media",5,10))</f>
        <v>5</v>
      </c>
      <c r="P118" s="25" t="s">
        <v>83</v>
      </c>
      <c r="Q118" s="25">
        <f t="shared" ref="Q118:Q161" si="48">IF(P118="Breve",1,IF(P118="Temporal",5,10))</f>
        <v>1</v>
      </c>
      <c r="R118" s="25" t="s">
        <v>43</v>
      </c>
      <c r="S118" s="25">
        <f t="shared" ref="S118:S161" si="49">IF(R118="Reversible",1,IF(R118="Recuperable",5,10))</f>
        <v>5</v>
      </c>
      <c r="T118" s="25" t="s">
        <v>53</v>
      </c>
      <c r="U118" s="25">
        <f t="shared" ref="U118:U161" si="50">IF(T118="Baja",1,IF(T118="Moderada",5,10))</f>
        <v>1</v>
      </c>
      <c r="V118" s="25" t="s">
        <v>34</v>
      </c>
      <c r="W118" s="25">
        <f t="shared" ref="W118:W161" si="51">IF(V118="No",1,10)</f>
        <v>10</v>
      </c>
      <c r="X118" s="56">
        <v>125</v>
      </c>
      <c r="Y118" s="25" t="str">
        <f t="shared" ref="Y118:Y161" si="52">IF(X118&gt;=10000,"Alta",IF(X118&gt;=1250,"Moderada",IF(X118&lt;=1000,"Baja")))</f>
        <v>Baja</v>
      </c>
      <c r="Z118" s="28" t="s">
        <v>283</v>
      </c>
      <c r="AA118" s="28" t="s">
        <v>34</v>
      </c>
      <c r="AB118" s="27" t="s">
        <v>125</v>
      </c>
      <c r="AC118" s="41"/>
      <c r="AD118" s="32" t="s">
        <v>284</v>
      </c>
      <c r="AE118" s="32" t="s">
        <v>285</v>
      </c>
      <c r="AF118" s="32" t="s">
        <v>286</v>
      </c>
      <c r="AG118" s="29"/>
    </row>
    <row r="119" spans="1:35" ht="193.5" customHeight="1">
      <c r="A119" s="188" t="s">
        <v>30</v>
      </c>
      <c r="B119" s="259" t="s">
        <v>79</v>
      </c>
      <c r="C119" s="219" t="s">
        <v>456</v>
      </c>
      <c r="D119" s="206" t="s">
        <v>457</v>
      </c>
      <c r="E119" s="206" t="s">
        <v>458</v>
      </c>
      <c r="F119" s="204" t="s">
        <v>64</v>
      </c>
      <c r="G119" s="22" t="s">
        <v>49</v>
      </c>
      <c r="H119" s="32" t="s">
        <v>459</v>
      </c>
      <c r="I119" s="24" t="s">
        <v>51</v>
      </c>
      <c r="J119" s="28" t="s">
        <v>38</v>
      </c>
      <c r="K119" s="28"/>
      <c r="L119" s="25" t="s">
        <v>52</v>
      </c>
      <c r="M119" s="25">
        <f t="shared" si="46"/>
        <v>1</v>
      </c>
      <c r="N119" s="25" t="s">
        <v>41</v>
      </c>
      <c r="O119" s="25">
        <f t="shared" si="47"/>
        <v>5</v>
      </c>
      <c r="P119" s="25" t="s">
        <v>83</v>
      </c>
      <c r="Q119" s="25">
        <f t="shared" si="48"/>
        <v>1</v>
      </c>
      <c r="R119" s="25" t="s">
        <v>43</v>
      </c>
      <c r="S119" s="25">
        <f t="shared" si="49"/>
        <v>5</v>
      </c>
      <c r="T119" s="25" t="s">
        <v>44</v>
      </c>
      <c r="U119" s="25">
        <f t="shared" si="50"/>
        <v>5</v>
      </c>
      <c r="V119" s="25" t="s">
        <v>34</v>
      </c>
      <c r="W119" s="25">
        <f t="shared" si="51"/>
        <v>10</v>
      </c>
      <c r="X119" s="26">
        <f>SUM(M119*O119*Q119*S119*U119)</f>
        <v>125</v>
      </c>
      <c r="Y119" s="25" t="str">
        <f t="shared" si="52"/>
        <v>Baja</v>
      </c>
      <c r="Z119" s="25" t="s">
        <v>54</v>
      </c>
      <c r="AA119" s="25" t="s">
        <v>34</v>
      </c>
      <c r="AB119" s="27" t="str">
        <f>IF(X119&gt;=6249,"Significativo",IF(AA119="No","Significativo","No Significativo"))</f>
        <v>No Significativo</v>
      </c>
      <c r="AC119" s="32" t="s">
        <v>460</v>
      </c>
      <c r="AD119" s="32" t="s">
        <v>461</v>
      </c>
      <c r="AE119" s="25" t="s">
        <v>462</v>
      </c>
      <c r="AF119" s="32" t="s">
        <v>463</v>
      </c>
      <c r="AG119" s="29"/>
    </row>
    <row r="120" spans="1:35" ht="188.25" customHeight="1">
      <c r="A120" s="186"/>
      <c r="B120" s="253"/>
      <c r="C120" s="186"/>
      <c r="D120" s="186"/>
      <c r="E120" s="186"/>
      <c r="F120" s="186"/>
      <c r="G120" s="22" t="s">
        <v>147</v>
      </c>
      <c r="H120" s="32" t="s">
        <v>464</v>
      </c>
      <c r="I120" s="24" t="s">
        <v>149</v>
      </c>
      <c r="J120" s="28" t="s">
        <v>38</v>
      </c>
      <c r="K120" s="28"/>
      <c r="L120" s="25" t="s">
        <v>52</v>
      </c>
      <c r="M120" s="25">
        <f t="shared" si="46"/>
        <v>1</v>
      </c>
      <c r="N120" s="25" t="s">
        <v>41</v>
      </c>
      <c r="O120" s="25">
        <f t="shared" si="47"/>
        <v>5</v>
      </c>
      <c r="P120" s="25" t="s">
        <v>42</v>
      </c>
      <c r="Q120" s="25">
        <f t="shared" si="48"/>
        <v>5</v>
      </c>
      <c r="R120" s="25" t="s">
        <v>43</v>
      </c>
      <c r="S120" s="25">
        <f t="shared" si="49"/>
        <v>5</v>
      </c>
      <c r="T120" s="25" t="s">
        <v>44</v>
      </c>
      <c r="U120" s="25">
        <f t="shared" si="50"/>
        <v>5</v>
      </c>
      <c r="V120" s="25" t="s">
        <v>34</v>
      </c>
      <c r="W120" s="25">
        <f t="shared" si="51"/>
        <v>10</v>
      </c>
      <c r="X120" s="26">
        <f>SUM(M120*O120*Q120*S120*U120)</f>
        <v>625</v>
      </c>
      <c r="Y120" s="25" t="str">
        <f t="shared" si="52"/>
        <v>Baja</v>
      </c>
      <c r="Z120" s="25" t="s">
        <v>74</v>
      </c>
      <c r="AA120" s="25" t="s">
        <v>34</v>
      </c>
      <c r="AB120" s="27" t="str">
        <f>IF(X120&gt;=6249,"Significativo",IF(AA120="No","Significativo","No Significativo"))</f>
        <v>No Significativo</v>
      </c>
      <c r="AC120" s="41"/>
      <c r="AD120" s="32" t="s">
        <v>337</v>
      </c>
      <c r="AE120" s="25" t="s">
        <v>338</v>
      </c>
      <c r="AF120" s="32" t="s">
        <v>327</v>
      </c>
      <c r="AG120" s="33"/>
      <c r="AH120" s="29"/>
    </row>
    <row r="121" spans="1:35" ht="261.75" customHeight="1">
      <c r="A121" s="186"/>
      <c r="B121" s="253"/>
      <c r="C121" s="186"/>
      <c r="D121" s="186"/>
      <c r="E121" s="186"/>
      <c r="F121" s="186"/>
      <c r="G121" s="22" t="s">
        <v>453</v>
      </c>
      <c r="H121" s="32" t="s">
        <v>465</v>
      </c>
      <c r="I121" s="24" t="s">
        <v>116</v>
      </c>
      <c r="J121" s="28" t="s">
        <v>38</v>
      </c>
      <c r="K121" s="28"/>
      <c r="L121" s="25" t="s">
        <v>40</v>
      </c>
      <c r="M121" s="25">
        <f t="shared" si="46"/>
        <v>5</v>
      </c>
      <c r="N121" s="25" t="s">
        <v>41</v>
      </c>
      <c r="O121" s="25">
        <f t="shared" si="47"/>
        <v>5</v>
      </c>
      <c r="P121" s="25" t="s">
        <v>42</v>
      </c>
      <c r="Q121" s="25">
        <f t="shared" si="48"/>
        <v>5</v>
      </c>
      <c r="R121" s="25" t="s">
        <v>117</v>
      </c>
      <c r="S121" s="25">
        <f t="shared" si="49"/>
        <v>1</v>
      </c>
      <c r="T121" s="25" t="s">
        <v>44</v>
      </c>
      <c r="U121" s="25">
        <f t="shared" si="50"/>
        <v>5</v>
      </c>
      <c r="V121" s="25" t="s">
        <v>34</v>
      </c>
      <c r="W121" s="25">
        <f t="shared" si="51"/>
        <v>10</v>
      </c>
      <c r="X121" s="26">
        <f>SUM(M121*O121*Q121*S121*U121)</f>
        <v>625</v>
      </c>
      <c r="Y121" s="25" t="str">
        <f t="shared" si="52"/>
        <v>Baja</v>
      </c>
      <c r="Z121" s="25" t="s">
        <v>118</v>
      </c>
      <c r="AA121" s="25" t="s">
        <v>34</v>
      </c>
      <c r="AB121" s="27" t="str">
        <f>IF(X121&gt;=6249,"Significativo",IF(AA121="No","Significativo","No Significativo"))</f>
        <v>No Significativo</v>
      </c>
      <c r="AC121" s="28"/>
      <c r="AD121" s="25" t="s">
        <v>119</v>
      </c>
      <c r="AE121" s="25" t="s">
        <v>120</v>
      </c>
      <c r="AF121" s="25" t="s">
        <v>121</v>
      </c>
      <c r="AG121" s="29"/>
    </row>
    <row r="122" spans="1:35" ht="330.75" customHeight="1">
      <c r="A122" s="186"/>
      <c r="B122" s="253"/>
      <c r="C122" s="186"/>
      <c r="D122" s="186"/>
      <c r="E122" s="186"/>
      <c r="F122" s="186"/>
      <c r="G122" s="22" t="s">
        <v>114</v>
      </c>
      <c r="H122" s="32" t="s">
        <v>466</v>
      </c>
      <c r="I122" s="24" t="s">
        <v>282</v>
      </c>
      <c r="J122" s="28" t="s">
        <v>38</v>
      </c>
      <c r="K122" s="28"/>
      <c r="L122" s="25" t="s">
        <v>40</v>
      </c>
      <c r="M122" s="25">
        <f t="shared" si="46"/>
        <v>5</v>
      </c>
      <c r="N122" s="25" t="s">
        <v>41</v>
      </c>
      <c r="O122" s="25">
        <f t="shared" si="47"/>
        <v>5</v>
      </c>
      <c r="P122" s="25" t="s">
        <v>83</v>
      </c>
      <c r="Q122" s="25">
        <f t="shared" si="48"/>
        <v>1</v>
      </c>
      <c r="R122" s="25" t="s">
        <v>43</v>
      </c>
      <c r="S122" s="25">
        <f t="shared" si="49"/>
        <v>5</v>
      </c>
      <c r="T122" s="25" t="s">
        <v>53</v>
      </c>
      <c r="U122" s="25">
        <f t="shared" si="50"/>
        <v>1</v>
      </c>
      <c r="V122" s="25" t="s">
        <v>34</v>
      </c>
      <c r="W122" s="25">
        <f t="shared" si="51"/>
        <v>10</v>
      </c>
      <c r="X122" s="56">
        <v>125</v>
      </c>
      <c r="Y122" s="25" t="str">
        <f t="shared" si="52"/>
        <v>Baja</v>
      </c>
      <c r="Z122" s="28" t="s">
        <v>283</v>
      </c>
      <c r="AA122" s="28" t="s">
        <v>34</v>
      </c>
      <c r="AB122" s="27" t="s">
        <v>125</v>
      </c>
      <c r="AC122" s="41"/>
      <c r="AD122" s="32" t="s">
        <v>284</v>
      </c>
      <c r="AE122" s="32" t="s">
        <v>285</v>
      </c>
      <c r="AF122" s="32" t="s">
        <v>286</v>
      </c>
      <c r="AG122" s="29"/>
    </row>
    <row r="123" spans="1:35" ht="132" customHeight="1">
      <c r="A123" s="187"/>
      <c r="B123" s="254"/>
      <c r="C123" s="187"/>
      <c r="D123" s="187"/>
      <c r="E123" s="187"/>
      <c r="F123" s="187"/>
      <c r="G123" s="22" t="s">
        <v>35</v>
      </c>
      <c r="H123" s="32" t="s">
        <v>467</v>
      </c>
      <c r="I123" s="24" t="s">
        <v>37</v>
      </c>
      <c r="J123" s="28" t="s">
        <v>38</v>
      </c>
      <c r="K123" s="28"/>
      <c r="L123" s="25" t="s">
        <v>40</v>
      </c>
      <c r="M123" s="25">
        <f t="shared" si="46"/>
        <v>5</v>
      </c>
      <c r="N123" s="25" t="s">
        <v>41</v>
      </c>
      <c r="O123" s="25">
        <f t="shared" si="47"/>
        <v>5</v>
      </c>
      <c r="P123" s="25" t="s">
        <v>42</v>
      </c>
      <c r="Q123" s="25">
        <f t="shared" si="48"/>
        <v>5</v>
      </c>
      <c r="R123" s="25" t="s">
        <v>43</v>
      </c>
      <c r="S123" s="25">
        <f t="shared" si="49"/>
        <v>5</v>
      </c>
      <c r="T123" s="25" t="s">
        <v>44</v>
      </c>
      <c r="U123" s="25">
        <f t="shared" si="50"/>
        <v>5</v>
      </c>
      <c r="V123" s="25" t="s">
        <v>34</v>
      </c>
      <c r="W123" s="25">
        <f t="shared" si="51"/>
        <v>10</v>
      </c>
      <c r="X123" s="26">
        <f>SUM(M123*O123*Q123*S123*U123)</f>
        <v>3125</v>
      </c>
      <c r="Y123" s="25" t="str">
        <f t="shared" si="52"/>
        <v>Moderada</v>
      </c>
      <c r="Z123" s="25" t="s">
        <v>45</v>
      </c>
      <c r="AA123" s="25" t="s">
        <v>34</v>
      </c>
      <c r="AB123" s="27" t="str">
        <f>IF(X123&gt;=6249,"Significativo",IF(AA123="No","Significativo","No Significativo"))</f>
        <v>No Significativo</v>
      </c>
      <c r="AC123" s="28"/>
      <c r="AD123" s="25" t="s">
        <v>189</v>
      </c>
      <c r="AE123" s="32" t="s">
        <v>190</v>
      </c>
      <c r="AF123" s="32" t="s">
        <v>191</v>
      </c>
      <c r="AG123" s="29"/>
    </row>
    <row r="124" spans="1:35" ht="187.5" customHeight="1">
      <c r="A124" s="188" t="s">
        <v>30</v>
      </c>
      <c r="B124" s="259" t="s">
        <v>79</v>
      </c>
      <c r="C124" s="219" t="s">
        <v>468</v>
      </c>
      <c r="D124" s="206" t="s">
        <v>469</v>
      </c>
      <c r="E124" s="206" t="s">
        <v>470</v>
      </c>
      <c r="F124" s="204" t="s">
        <v>64</v>
      </c>
      <c r="G124" s="22" t="s">
        <v>49</v>
      </c>
      <c r="H124" s="32" t="s">
        <v>471</v>
      </c>
      <c r="I124" s="24" t="s">
        <v>51</v>
      </c>
      <c r="J124" s="28" t="s">
        <v>38</v>
      </c>
      <c r="K124" s="28"/>
      <c r="L124" s="25" t="s">
        <v>52</v>
      </c>
      <c r="M124" s="25">
        <f t="shared" si="46"/>
        <v>1</v>
      </c>
      <c r="N124" s="25" t="s">
        <v>41</v>
      </c>
      <c r="O124" s="25">
        <f t="shared" si="47"/>
        <v>5</v>
      </c>
      <c r="P124" s="25" t="s">
        <v>83</v>
      </c>
      <c r="Q124" s="25">
        <f t="shared" si="48"/>
        <v>1</v>
      </c>
      <c r="R124" s="25" t="s">
        <v>43</v>
      </c>
      <c r="S124" s="25">
        <f t="shared" si="49"/>
        <v>5</v>
      </c>
      <c r="T124" s="25" t="s">
        <v>44</v>
      </c>
      <c r="U124" s="25">
        <f t="shared" si="50"/>
        <v>5</v>
      </c>
      <c r="V124" s="25" t="s">
        <v>34</v>
      </c>
      <c r="W124" s="25">
        <f t="shared" si="51"/>
        <v>10</v>
      </c>
      <c r="X124" s="26">
        <f>SUM(M124*O124*Q124*S124*U124)</f>
        <v>125</v>
      </c>
      <c r="Y124" s="25" t="str">
        <f t="shared" si="52"/>
        <v>Baja</v>
      </c>
      <c r="Z124" s="25" t="s">
        <v>54</v>
      </c>
      <c r="AA124" s="25" t="s">
        <v>34</v>
      </c>
      <c r="AB124" s="27" t="str">
        <f>IF(X124&gt;=6249,"Significativo",IF(AA124="No","Significativo","No Significativo"))</f>
        <v>No Significativo</v>
      </c>
      <c r="AC124" s="32" t="s">
        <v>460</v>
      </c>
      <c r="AD124" s="32" t="s">
        <v>461</v>
      </c>
      <c r="AE124" s="25" t="s">
        <v>462</v>
      </c>
      <c r="AF124" s="32" t="s">
        <v>463</v>
      </c>
      <c r="AG124" s="29"/>
    </row>
    <row r="125" spans="1:35" ht="210.75" customHeight="1">
      <c r="A125" s="186"/>
      <c r="B125" s="253"/>
      <c r="C125" s="186"/>
      <c r="D125" s="186"/>
      <c r="E125" s="186"/>
      <c r="F125" s="186"/>
      <c r="G125" s="22" t="s">
        <v>35</v>
      </c>
      <c r="H125" s="32" t="s">
        <v>472</v>
      </c>
      <c r="I125" s="24" t="s">
        <v>37</v>
      </c>
      <c r="J125" s="28" t="s">
        <v>38</v>
      </c>
      <c r="K125" s="28"/>
      <c r="L125" s="25" t="s">
        <v>40</v>
      </c>
      <c r="M125" s="25">
        <f t="shared" si="46"/>
        <v>5</v>
      </c>
      <c r="N125" s="25" t="s">
        <v>41</v>
      </c>
      <c r="O125" s="25">
        <f t="shared" si="47"/>
        <v>5</v>
      </c>
      <c r="P125" s="25" t="s">
        <v>42</v>
      </c>
      <c r="Q125" s="25">
        <f t="shared" si="48"/>
        <v>5</v>
      </c>
      <c r="R125" s="25" t="s">
        <v>43</v>
      </c>
      <c r="S125" s="25">
        <f t="shared" si="49"/>
        <v>5</v>
      </c>
      <c r="T125" s="25" t="s">
        <v>44</v>
      </c>
      <c r="U125" s="25">
        <f t="shared" si="50"/>
        <v>5</v>
      </c>
      <c r="V125" s="25" t="s">
        <v>34</v>
      </c>
      <c r="W125" s="25">
        <f t="shared" si="51"/>
        <v>10</v>
      </c>
      <c r="X125" s="26">
        <f>SUM(M125*O125*Q125*S125*U125)</f>
        <v>3125</v>
      </c>
      <c r="Y125" s="25" t="str">
        <f t="shared" si="52"/>
        <v>Moderada</v>
      </c>
      <c r="Z125" s="25" t="s">
        <v>45</v>
      </c>
      <c r="AA125" s="25" t="s">
        <v>34</v>
      </c>
      <c r="AB125" s="27" t="str">
        <f>IF(X125&gt;=6249,"Significativo",IF(AA125="No","Significativo","No Significativo"))</f>
        <v>No Significativo</v>
      </c>
      <c r="AC125" s="28"/>
      <c r="AD125" s="25" t="s">
        <v>189</v>
      </c>
      <c r="AE125" s="32" t="s">
        <v>190</v>
      </c>
      <c r="AF125" s="32" t="s">
        <v>191</v>
      </c>
      <c r="AG125" s="29"/>
    </row>
    <row r="126" spans="1:35" ht="255.75" customHeight="1">
      <c r="A126" s="186"/>
      <c r="B126" s="253"/>
      <c r="C126" s="186"/>
      <c r="D126" s="186"/>
      <c r="E126" s="186"/>
      <c r="F126" s="186"/>
      <c r="G126" s="22" t="s">
        <v>473</v>
      </c>
      <c r="H126" s="32" t="s">
        <v>474</v>
      </c>
      <c r="I126" s="24" t="s">
        <v>116</v>
      </c>
      <c r="J126" s="28" t="s">
        <v>38</v>
      </c>
      <c r="K126" s="28"/>
      <c r="L126" s="25" t="s">
        <v>40</v>
      </c>
      <c r="M126" s="25">
        <f t="shared" si="46"/>
        <v>5</v>
      </c>
      <c r="N126" s="25" t="s">
        <v>41</v>
      </c>
      <c r="O126" s="25">
        <f t="shared" si="47"/>
        <v>5</v>
      </c>
      <c r="P126" s="25" t="s">
        <v>42</v>
      </c>
      <c r="Q126" s="25">
        <f t="shared" si="48"/>
        <v>5</v>
      </c>
      <c r="R126" s="25" t="s">
        <v>117</v>
      </c>
      <c r="S126" s="25">
        <f t="shared" si="49"/>
        <v>1</v>
      </c>
      <c r="T126" s="25" t="s">
        <v>44</v>
      </c>
      <c r="U126" s="25">
        <f t="shared" si="50"/>
        <v>5</v>
      </c>
      <c r="V126" s="25" t="s">
        <v>34</v>
      </c>
      <c r="W126" s="25">
        <f t="shared" si="51"/>
        <v>10</v>
      </c>
      <c r="X126" s="26">
        <f>SUM(M126*O126*Q126*S126*U126)</f>
        <v>625</v>
      </c>
      <c r="Y126" s="25" t="str">
        <f t="shared" si="52"/>
        <v>Baja</v>
      </c>
      <c r="Z126" s="25" t="s">
        <v>118</v>
      </c>
      <c r="AA126" s="25" t="s">
        <v>34</v>
      </c>
      <c r="AB126" s="27" t="str">
        <f>IF(X126&gt;=6249,"Significativo",IF(AA126="No","Significativo","No Significativo"))</f>
        <v>No Significativo</v>
      </c>
      <c r="AC126" s="28"/>
      <c r="AD126" s="25" t="s">
        <v>119</v>
      </c>
      <c r="AE126" s="25" t="s">
        <v>120</v>
      </c>
      <c r="AF126" s="25" t="s">
        <v>121</v>
      </c>
      <c r="AG126" s="29"/>
    </row>
    <row r="127" spans="1:35" ht="329.25" customHeight="1">
      <c r="A127" s="186"/>
      <c r="B127" s="253"/>
      <c r="C127" s="186"/>
      <c r="D127" s="186"/>
      <c r="E127" s="186"/>
      <c r="F127" s="186"/>
      <c r="G127" s="22" t="s">
        <v>309</v>
      </c>
      <c r="H127" s="32" t="s">
        <v>475</v>
      </c>
      <c r="I127" s="24" t="s">
        <v>282</v>
      </c>
      <c r="J127" s="28" t="s">
        <v>38</v>
      </c>
      <c r="K127" s="28"/>
      <c r="L127" s="25" t="s">
        <v>40</v>
      </c>
      <c r="M127" s="25">
        <f t="shared" si="46"/>
        <v>5</v>
      </c>
      <c r="N127" s="25" t="s">
        <v>41</v>
      </c>
      <c r="O127" s="25">
        <f t="shared" si="47"/>
        <v>5</v>
      </c>
      <c r="P127" s="25" t="s">
        <v>83</v>
      </c>
      <c r="Q127" s="25">
        <f t="shared" si="48"/>
        <v>1</v>
      </c>
      <c r="R127" s="25" t="s">
        <v>43</v>
      </c>
      <c r="S127" s="25">
        <f t="shared" si="49"/>
        <v>5</v>
      </c>
      <c r="T127" s="25" t="s">
        <v>53</v>
      </c>
      <c r="U127" s="25">
        <f t="shared" si="50"/>
        <v>1</v>
      </c>
      <c r="V127" s="25" t="s">
        <v>34</v>
      </c>
      <c r="W127" s="25">
        <f t="shared" si="51"/>
        <v>10</v>
      </c>
      <c r="X127" s="56">
        <v>125</v>
      </c>
      <c r="Y127" s="25" t="str">
        <f t="shared" si="52"/>
        <v>Baja</v>
      </c>
      <c r="Z127" s="28" t="s">
        <v>283</v>
      </c>
      <c r="AA127" s="28" t="s">
        <v>34</v>
      </c>
      <c r="AB127" s="27" t="s">
        <v>125</v>
      </c>
      <c r="AC127" s="41"/>
      <c r="AD127" s="32" t="s">
        <v>284</v>
      </c>
      <c r="AE127" s="32" t="s">
        <v>285</v>
      </c>
      <c r="AF127" s="32" t="s">
        <v>286</v>
      </c>
      <c r="AG127" s="29"/>
    </row>
    <row r="128" spans="1:35" ht="346.5" customHeight="1">
      <c r="A128" s="187"/>
      <c r="B128" s="254"/>
      <c r="C128" s="187"/>
      <c r="D128" s="187"/>
      <c r="E128" s="187"/>
      <c r="F128" s="187"/>
      <c r="G128" s="22" t="s">
        <v>80</v>
      </c>
      <c r="H128" s="32" t="s">
        <v>476</v>
      </c>
      <c r="I128" s="24" t="s">
        <v>82</v>
      </c>
      <c r="J128" s="28" t="s">
        <v>38</v>
      </c>
      <c r="K128" s="28"/>
      <c r="L128" s="25" t="s">
        <v>40</v>
      </c>
      <c r="M128" s="25">
        <f t="shared" si="46"/>
        <v>5</v>
      </c>
      <c r="N128" s="25" t="s">
        <v>41</v>
      </c>
      <c r="O128" s="25">
        <f t="shared" si="47"/>
        <v>5</v>
      </c>
      <c r="P128" s="25" t="s">
        <v>83</v>
      </c>
      <c r="Q128" s="25">
        <f t="shared" si="48"/>
        <v>1</v>
      </c>
      <c r="R128" s="25" t="s">
        <v>43</v>
      </c>
      <c r="S128" s="25">
        <f t="shared" si="49"/>
        <v>5</v>
      </c>
      <c r="T128" s="25" t="s">
        <v>53</v>
      </c>
      <c r="U128" s="25">
        <f t="shared" si="50"/>
        <v>1</v>
      </c>
      <c r="V128" s="25" t="s">
        <v>34</v>
      </c>
      <c r="W128" s="25">
        <f t="shared" si="51"/>
        <v>10</v>
      </c>
      <c r="X128" s="26">
        <f>SUM(M128*O128*Q128*S128*U128)</f>
        <v>125</v>
      </c>
      <c r="Y128" s="25" t="str">
        <f t="shared" si="52"/>
        <v>Baja</v>
      </c>
      <c r="Z128" s="25" t="s">
        <v>84</v>
      </c>
      <c r="AA128" s="25" t="s">
        <v>34</v>
      </c>
      <c r="AB128" s="27" t="str">
        <f>IF(X128&gt;=6249,"Significativo",IF(AA128="No","Significativo","No Significativo"))</f>
        <v>No Significativo</v>
      </c>
      <c r="AC128" s="28"/>
      <c r="AD128" s="25"/>
      <c r="AE128" s="25" t="s">
        <v>85</v>
      </c>
      <c r="AF128" s="34" t="s">
        <v>86</v>
      </c>
      <c r="AG128" s="29"/>
    </row>
    <row r="129" spans="1:34" ht="258" customHeight="1">
      <c r="A129" s="188" t="s">
        <v>30</v>
      </c>
      <c r="B129" s="259" t="s">
        <v>79</v>
      </c>
      <c r="C129" s="219" t="s">
        <v>477</v>
      </c>
      <c r="D129" s="206" t="s">
        <v>478</v>
      </c>
      <c r="E129" s="206" t="s">
        <v>479</v>
      </c>
      <c r="F129" s="204" t="s">
        <v>64</v>
      </c>
      <c r="G129" s="22" t="s">
        <v>453</v>
      </c>
      <c r="H129" s="32" t="s">
        <v>480</v>
      </c>
      <c r="I129" s="24" t="s">
        <v>116</v>
      </c>
      <c r="J129" s="28" t="s">
        <v>38</v>
      </c>
      <c r="K129" s="28"/>
      <c r="L129" s="25" t="s">
        <v>40</v>
      </c>
      <c r="M129" s="25">
        <f t="shared" si="46"/>
        <v>5</v>
      </c>
      <c r="N129" s="25" t="s">
        <v>41</v>
      </c>
      <c r="O129" s="25">
        <f t="shared" si="47"/>
        <v>5</v>
      </c>
      <c r="P129" s="25" t="s">
        <v>42</v>
      </c>
      <c r="Q129" s="25">
        <f t="shared" si="48"/>
        <v>5</v>
      </c>
      <c r="R129" s="25" t="s">
        <v>117</v>
      </c>
      <c r="S129" s="25">
        <f t="shared" si="49"/>
        <v>1</v>
      </c>
      <c r="T129" s="25" t="s">
        <v>44</v>
      </c>
      <c r="U129" s="25">
        <f t="shared" si="50"/>
        <v>5</v>
      </c>
      <c r="V129" s="25" t="s">
        <v>34</v>
      </c>
      <c r="W129" s="25">
        <f t="shared" si="51"/>
        <v>10</v>
      </c>
      <c r="X129" s="26">
        <f>SUM(M129*O129*Q129*S129*U129)</f>
        <v>625</v>
      </c>
      <c r="Y129" s="25" t="str">
        <f t="shared" si="52"/>
        <v>Baja</v>
      </c>
      <c r="Z129" s="25" t="s">
        <v>118</v>
      </c>
      <c r="AA129" s="25" t="s">
        <v>34</v>
      </c>
      <c r="AB129" s="27" t="str">
        <f>IF(X129&gt;=6249,"Significativo",IF(AA129="No","Significativo","No Significativo"))</f>
        <v>No Significativo</v>
      </c>
      <c r="AC129" s="28"/>
      <c r="AD129" s="25" t="s">
        <v>119</v>
      </c>
      <c r="AE129" s="25" t="s">
        <v>120</v>
      </c>
      <c r="AF129" s="25" t="s">
        <v>121</v>
      </c>
      <c r="AG129" s="29"/>
    </row>
    <row r="130" spans="1:34" ht="406.5" customHeight="1">
      <c r="A130" s="186"/>
      <c r="B130" s="253"/>
      <c r="C130" s="186"/>
      <c r="D130" s="186"/>
      <c r="E130" s="186"/>
      <c r="F130" s="186"/>
      <c r="G130" s="22" t="s">
        <v>114</v>
      </c>
      <c r="H130" s="32" t="s">
        <v>481</v>
      </c>
      <c r="I130" s="24" t="s">
        <v>282</v>
      </c>
      <c r="J130" s="28" t="s">
        <v>38</v>
      </c>
      <c r="K130" s="28"/>
      <c r="L130" s="25" t="s">
        <v>40</v>
      </c>
      <c r="M130" s="25">
        <f t="shared" si="46"/>
        <v>5</v>
      </c>
      <c r="N130" s="25" t="s">
        <v>41</v>
      </c>
      <c r="O130" s="25">
        <f t="shared" si="47"/>
        <v>5</v>
      </c>
      <c r="P130" s="25" t="s">
        <v>83</v>
      </c>
      <c r="Q130" s="25">
        <f t="shared" si="48"/>
        <v>1</v>
      </c>
      <c r="R130" s="25" t="s">
        <v>43</v>
      </c>
      <c r="S130" s="25">
        <f t="shared" si="49"/>
        <v>5</v>
      </c>
      <c r="T130" s="25" t="s">
        <v>53</v>
      </c>
      <c r="U130" s="25">
        <f t="shared" si="50"/>
        <v>1</v>
      </c>
      <c r="V130" s="25" t="s">
        <v>34</v>
      </c>
      <c r="W130" s="25">
        <f t="shared" si="51"/>
        <v>10</v>
      </c>
      <c r="X130" s="56">
        <v>125</v>
      </c>
      <c r="Y130" s="25" t="str">
        <f t="shared" si="52"/>
        <v>Baja</v>
      </c>
      <c r="Z130" s="28" t="s">
        <v>283</v>
      </c>
      <c r="AA130" s="28" t="s">
        <v>34</v>
      </c>
      <c r="AB130" s="27" t="s">
        <v>125</v>
      </c>
      <c r="AC130" s="41"/>
      <c r="AD130" s="32" t="s">
        <v>284</v>
      </c>
      <c r="AE130" s="32" t="s">
        <v>285</v>
      </c>
      <c r="AF130" s="32" t="s">
        <v>286</v>
      </c>
      <c r="AG130" s="29"/>
    </row>
    <row r="131" spans="1:34" ht="121.5" customHeight="1">
      <c r="A131" s="186"/>
      <c r="B131" s="253"/>
      <c r="C131" s="186"/>
      <c r="D131" s="186"/>
      <c r="E131" s="186"/>
      <c r="F131" s="186"/>
      <c r="G131" s="22" t="s">
        <v>49</v>
      </c>
      <c r="H131" s="32" t="s">
        <v>482</v>
      </c>
      <c r="I131" s="24" t="s">
        <v>51</v>
      </c>
      <c r="J131" s="28" t="s">
        <v>38</v>
      </c>
      <c r="K131" s="28"/>
      <c r="L131" s="25" t="s">
        <v>52</v>
      </c>
      <c r="M131" s="25">
        <f t="shared" si="46"/>
        <v>1</v>
      </c>
      <c r="N131" s="25" t="s">
        <v>41</v>
      </c>
      <c r="O131" s="25">
        <f t="shared" si="47"/>
        <v>5</v>
      </c>
      <c r="P131" s="25" t="s">
        <v>83</v>
      </c>
      <c r="Q131" s="25">
        <f t="shared" si="48"/>
        <v>1</v>
      </c>
      <c r="R131" s="25" t="s">
        <v>43</v>
      </c>
      <c r="S131" s="25">
        <f t="shared" si="49"/>
        <v>5</v>
      </c>
      <c r="T131" s="25" t="s">
        <v>44</v>
      </c>
      <c r="U131" s="25">
        <f t="shared" si="50"/>
        <v>5</v>
      </c>
      <c r="V131" s="25" t="s">
        <v>34</v>
      </c>
      <c r="W131" s="25">
        <f t="shared" si="51"/>
        <v>10</v>
      </c>
      <c r="X131" s="26">
        <f t="shared" ref="X131:X161" si="53">SUM(M131*O131*Q131*S131*U131)</f>
        <v>125</v>
      </c>
      <c r="Y131" s="25" t="str">
        <f t="shared" si="52"/>
        <v>Baja</v>
      </c>
      <c r="Z131" s="25" t="s">
        <v>54</v>
      </c>
      <c r="AA131" s="25" t="s">
        <v>34</v>
      </c>
      <c r="AB131" s="27" t="str">
        <f>IF(X131&gt;=6249,"Significativo",IF(AA131="No","Significativo","No Significativo"))</f>
        <v>No Significativo</v>
      </c>
      <c r="AC131" s="32" t="s">
        <v>460</v>
      </c>
      <c r="AD131" s="32" t="s">
        <v>461</v>
      </c>
      <c r="AE131" s="25" t="s">
        <v>462</v>
      </c>
      <c r="AF131" s="48" t="s">
        <v>463</v>
      </c>
      <c r="AG131" s="29"/>
    </row>
    <row r="132" spans="1:34" ht="210.75" customHeight="1">
      <c r="A132" s="186"/>
      <c r="B132" s="253"/>
      <c r="C132" s="186"/>
      <c r="D132" s="186"/>
      <c r="E132" s="186"/>
      <c r="F132" s="186"/>
      <c r="G132" s="22" t="s">
        <v>147</v>
      </c>
      <c r="H132" s="32" t="s">
        <v>483</v>
      </c>
      <c r="I132" s="24" t="s">
        <v>149</v>
      </c>
      <c r="J132" s="28" t="s">
        <v>38</v>
      </c>
      <c r="K132" s="28"/>
      <c r="L132" s="25" t="s">
        <v>52</v>
      </c>
      <c r="M132" s="25">
        <f t="shared" si="46"/>
        <v>1</v>
      </c>
      <c r="N132" s="25" t="s">
        <v>41</v>
      </c>
      <c r="O132" s="25">
        <f t="shared" si="47"/>
        <v>5</v>
      </c>
      <c r="P132" s="25" t="s">
        <v>42</v>
      </c>
      <c r="Q132" s="25">
        <f t="shared" si="48"/>
        <v>5</v>
      </c>
      <c r="R132" s="25" t="s">
        <v>43</v>
      </c>
      <c r="S132" s="25">
        <f t="shared" si="49"/>
        <v>5</v>
      </c>
      <c r="T132" s="25" t="s">
        <v>44</v>
      </c>
      <c r="U132" s="25">
        <f t="shared" si="50"/>
        <v>5</v>
      </c>
      <c r="V132" s="25" t="s">
        <v>34</v>
      </c>
      <c r="W132" s="25">
        <f t="shared" si="51"/>
        <v>10</v>
      </c>
      <c r="X132" s="26">
        <f t="shared" si="53"/>
        <v>625</v>
      </c>
      <c r="Y132" s="25" t="str">
        <f t="shared" si="52"/>
        <v>Baja</v>
      </c>
      <c r="Z132" s="25" t="s">
        <v>74</v>
      </c>
      <c r="AA132" s="25" t="s">
        <v>34</v>
      </c>
      <c r="AB132" s="27" t="str">
        <f>IF(X132&gt;=6249,"Significativo",IF(AA132="No","Significativo","No Significativo"))</f>
        <v>No Significativo</v>
      </c>
      <c r="AC132" s="41"/>
      <c r="AD132" s="32" t="s">
        <v>337</v>
      </c>
      <c r="AE132" s="25" t="s">
        <v>338</v>
      </c>
      <c r="AF132" s="32" t="s">
        <v>327</v>
      </c>
      <c r="AG132" s="33"/>
      <c r="AH132" s="29"/>
    </row>
    <row r="133" spans="1:34" ht="227.25" customHeight="1">
      <c r="A133" s="187"/>
      <c r="B133" s="254"/>
      <c r="C133" s="187"/>
      <c r="D133" s="187"/>
      <c r="E133" s="187"/>
      <c r="F133" s="187"/>
      <c r="G133" s="22" t="s">
        <v>35</v>
      </c>
      <c r="H133" s="32" t="s">
        <v>484</v>
      </c>
      <c r="I133" s="24" t="s">
        <v>37</v>
      </c>
      <c r="J133" s="28" t="s">
        <v>38</v>
      </c>
      <c r="K133" s="28"/>
      <c r="L133" s="25" t="s">
        <v>40</v>
      </c>
      <c r="M133" s="25">
        <f t="shared" si="46"/>
        <v>5</v>
      </c>
      <c r="N133" s="25" t="s">
        <v>41</v>
      </c>
      <c r="O133" s="25">
        <f t="shared" si="47"/>
        <v>5</v>
      </c>
      <c r="P133" s="25" t="s">
        <v>42</v>
      </c>
      <c r="Q133" s="25">
        <f t="shared" si="48"/>
        <v>5</v>
      </c>
      <c r="R133" s="25" t="s">
        <v>43</v>
      </c>
      <c r="S133" s="25">
        <f t="shared" si="49"/>
        <v>5</v>
      </c>
      <c r="T133" s="25" t="s">
        <v>44</v>
      </c>
      <c r="U133" s="25">
        <f t="shared" si="50"/>
        <v>5</v>
      </c>
      <c r="V133" s="25" t="s">
        <v>34</v>
      </c>
      <c r="W133" s="25">
        <f t="shared" si="51"/>
        <v>10</v>
      </c>
      <c r="X133" s="26">
        <f t="shared" si="53"/>
        <v>3125</v>
      </c>
      <c r="Y133" s="25" t="str">
        <f t="shared" si="52"/>
        <v>Moderada</v>
      </c>
      <c r="Z133" s="25" t="s">
        <v>45</v>
      </c>
      <c r="AA133" s="25" t="s">
        <v>34</v>
      </c>
      <c r="AB133" s="27" t="str">
        <f>IF(X133&gt;=6249,"Significativo",IF(AA133="No","Significativo","No Significativo"))</f>
        <v>No Significativo</v>
      </c>
      <c r="AC133" s="28"/>
      <c r="AD133" s="25" t="s">
        <v>189</v>
      </c>
      <c r="AE133" s="32" t="s">
        <v>190</v>
      </c>
      <c r="AF133" s="32" t="s">
        <v>191</v>
      </c>
      <c r="AG133" s="29"/>
    </row>
    <row r="134" spans="1:34" ht="210.75" customHeight="1">
      <c r="A134" s="188" t="s">
        <v>30</v>
      </c>
      <c r="B134" s="259" t="s">
        <v>79</v>
      </c>
      <c r="C134" s="224" t="s">
        <v>485</v>
      </c>
      <c r="D134" s="219" t="s">
        <v>486</v>
      </c>
      <c r="E134" s="219" t="s">
        <v>487</v>
      </c>
      <c r="F134" s="28" t="s">
        <v>64</v>
      </c>
      <c r="G134" s="22" t="s">
        <v>49</v>
      </c>
      <c r="H134" s="32" t="s">
        <v>365</v>
      </c>
      <c r="I134" s="24" t="s">
        <v>51</v>
      </c>
      <c r="J134" s="28" t="s">
        <v>38</v>
      </c>
      <c r="K134" s="25" t="s">
        <v>39</v>
      </c>
      <c r="L134" s="25" t="s">
        <v>40</v>
      </c>
      <c r="M134" s="25">
        <f t="shared" si="46"/>
        <v>5</v>
      </c>
      <c r="N134" s="25" t="s">
        <v>41</v>
      </c>
      <c r="O134" s="25">
        <f t="shared" si="47"/>
        <v>5</v>
      </c>
      <c r="P134" s="25" t="s">
        <v>83</v>
      </c>
      <c r="Q134" s="25">
        <f t="shared" si="48"/>
        <v>1</v>
      </c>
      <c r="R134" s="25" t="s">
        <v>43</v>
      </c>
      <c r="S134" s="25">
        <f t="shared" si="49"/>
        <v>5</v>
      </c>
      <c r="T134" s="25" t="s">
        <v>44</v>
      </c>
      <c r="U134" s="25">
        <f t="shared" si="50"/>
        <v>5</v>
      </c>
      <c r="V134" s="25" t="s">
        <v>34</v>
      </c>
      <c r="W134" s="25">
        <f t="shared" si="51"/>
        <v>10</v>
      </c>
      <c r="X134" s="26">
        <f t="shared" si="53"/>
        <v>625</v>
      </c>
      <c r="Y134" s="25" t="str">
        <f t="shared" si="52"/>
        <v>Baja</v>
      </c>
      <c r="Z134" s="25" t="s">
        <v>54</v>
      </c>
      <c r="AA134" s="25" t="s">
        <v>34</v>
      </c>
      <c r="AB134" s="27" t="str">
        <f>IF(X134&gt;=6249,"Significativo",IF(AA134="No","Significativo","No Significativo"))</f>
        <v>No Significativo</v>
      </c>
      <c r="AC134" s="32" t="s">
        <v>460</v>
      </c>
      <c r="AD134" s="32" t="s">
        <v>461</v>
      </c>
      <c r="AE134" s="25" t="s">
        <v>462</v>
      </c>
      <c r="AF134" s="32" t="s">
        <v>463</v>
      </c>
      <c r="AG134" s="29"/>
    </row>
    <row r="135" spans="1:34" ht="354.75" customHeight="1">
      <c r="A135" s="186"/>
      <c r="B135" s="253"/>
      <c r="C135" s="186"/>
      <c r="D135" s="186"/>
      <c r="E135" s="186"/>
      <c r="F135" s="28" t="s">
        <v>64</v>
      </c>
      <c r="G135" s="22" t="s">
        <v>401</v>
      </c>
      <c r="H135" s="25" t="s">
        <v>402</v>
      </c>
      <c r="I135" s="24" t="s">
        <v>403</v>
      </c>
      <c r="J135" s="28" t="s">
        <v>38</v>
      </c>
      <c r="K135" s="25" t="s">
        <v>39</v>
      </c>
      <c r="L135" s="28" t="s">
        <v>40</v>
      </c>
      <c r="M135" s="28">
        <f t="shared" si="46"/>
        <v>5</v>
      </c>
      <c r="N135" s="28" t="s">
        <v>41</v>
      </c>
      <c r="O135" s="28">
        <f t="shared" si="47"/>
        <v>5</v>
      </c>
      <c r="P135" s="28" t="s">
        <v>42</v>
      </c>
      <c r="Q135" s="28">
        <f t="shared" si="48"/>
        <v>5</v>
      </c>
      <c r="R135" s="25" t="s">
        <v>43</v>
      </c>
      <c r="S135" s="25">
        <f t="shared" si="49"/>
        <v>5</v>
      </c>
      <c r="T135" s="25" t="s">
        <v>43</v>
      </c>
      <c r="U135" s="28">
        <f t="shared" si="50"/>
        <v>10</v>
      </c>
      <c r="V135" s="28" t="s">
        <v>44</v>
      </c>
      <c r="W135" s="25">
        <f t="shared" si="51"/>
        <v>10</v>
      </c>
      <c r="X135" s="26">
        <f t="shared" si="53"/>
        <v>6250</v>
      </c>
      <c r="Y135" s="25" t="str">
        <f t="shared" si="52"/>
        <v>Moderada</v>
      </c>
      <c r="Z135" s="41" t="s">
        <v>283</v>
      </c>
      <c r="AA135" s="32" t="s">
        <v>34</v>
      </c>
      <c r="AB135" s="58" t="s">
        <v>125</v>
      </c>
      <c r="AC135" s="59"/>
      <c r="AD135" s="32" t="s">
        <v>404</v>
      </c>
      <c r="AE135" s="32" t="s">
        <v>405</v>
      </c>
      <c r="AF135" s="32" t="s">
        <v>406</v>
      </c>
      <c r="AG135" s="60"/>
    </row>
    <row r="136" spans="1:34" ht="224.25" customHeight="1">
      <c r="A136" s="186"/>
      <c r="B136" s="253"/>
      <c r="C136" s="186"/>
      <c r="D136" s="186"/>
      <c r="E136" s="186"/>
      <c r="F136" s="28" t="s">
        <v>64</v>
      </c>
      <c r="G136" s="22" t="s">
        <v>114</v>
      </c>
      <c r="H136" s="39" t="s">
        <v>435</v>
      </c>
      <c r="I136" s="24" t="s">
        <v>116</v>
      </c>
      <c r="J136" s="28" t="s">
        <v>38</v>
      </c>
      <c r="K136" s="25" t="s">
        <v>39</v>
      </c>
      <c r="L136" s="25" t="s">
        <v>40</v>
      </c>
      <c r="M136" s="25">
        <f t="shared" si="46"/>
        <v>5</v>
      </c>
      <c r="N136" s="25" t="s">
        <v>41</v>
      </c>
      <c r="O136" s="25">
        <f t="shared" si="47"/>
        <v>5</v>
      </c>
      <c r="P136" s="25" t="s">
        <v>42</v>
      </c>
      <c r="Q136" s="25">
        <f t="shared" si="48"/>
        <v>5</v>
      </c>
      <c r="R136" s="25" t="s">
        <v>117</v>
      </c>
      <c r="S136" s="25">
        <f t="shared" si="49"/>
        <v>1</v>
      </c>
      <c r="T136" s="25" t="s">
        <v>44</v>
      </c>
      <c r="U136" s="25">
        <f t="shared" si="50"/>
        <v>5</v>
      </c>
      <c r="V136" s="25" t="s">
        <v>34</v>
      </c>
      <c r="W136" s="25">
        <f t="shared" si="51"/>
        <v>10</v>
      </c>
      <c r="X136" s="26">
        <f t="shared" si="53"/>
        <v>625</v>
      </c>
      <c r="Y136" s="25" t="str">
        <f t="shared" si="52"/>
        <v>Baja</v>
      </c>
      <c r="Z136" s="25" t="s">
        <v>118</v>
      </c>
      <c r="AA136" s="25" t="s">
        <v>34</v>
      </c>
      <c r="AB136" s="27" t="str">
        <f>IF(X136&gt;=6249,"Significativo",IF(AA136="No","Significativo","No Significativo"))</f>
        <v>No Significativo</v>
      </c>
      <c r="AC136" s="28"/>
      <c r="AD136" s="25" t="s">
        <v>119</v>
      </c>
      <c r="AE136" s="25" t="s">
        <v>120</v>
      </c>
      <c r="AF136" s="25" t="s">
        <v>121</v>
      </c>
      <c r="AG136" s="29"/>
    </row>
    <row r="137" spans="1:34" ht="315.75" customHeight="1">
      <c r="A137" s="187"/>
      <c r="B137" s="254"/>
      <c r="C137" s="187"/>
      <c r="D137" s="187"/>
      <c r="E137" s="187"/>
      <c r="F137" s="28" t="s">
        <v>64</v>
      </c>
      <c r="G137" s="22" t="s">
        <v>407</v>
      </c>
      <c r="H137" s="25" t="s">
        <v>408</v>
      </c>
      <c r="I137" s="24" t="s">
        <v>409</v>
      </c>
      <c r="J137" s="28" t="s">
        <v>38</v>
      </c>
      <c r="K137" s="25" t="s">
        <v>39</v>
      </c>
      <c r="L137" s="28" t="s">
        <v>40</v>
      </c>
      <c r="M137" s="28">
        <f t="shared" si="46"/>
        <v>5</v>
      </c>
      <c r="N137" s="28" t="s">
        <v>41</v>
      </c>
      <c r="O137" s="28">
        <f t="shared" si="47"/>
        <v>5</v>
      </c>
      <c r="P137" s="28" t="s">
        <v>72</v>
      </c>
      <c r="Q137" s="28">
        <f t="shared" si="48"/>
        <v>10</v>
      </c>
      <c r="R137" s="25" t="s">
        <v>73</v>
      </c>
      <c r="S137" s="41">
        <f t="shared" si="49"/>
        <v>10</v>
      </c>
      <c r="T137" s="41" t="s">
        <v>44</v>
      </c>
      <c r="U137" s="28">
        <f t="shared" si="50"/>
        <v>5</v>
      </c>
      <c r="V137" s="28" t="s">
        <v>410</v>
      </c>
      <c r="W137" s="41">
        <f t="shared" si="51"/>
        <v>10</v>
      </c>
      <c r="X137" s="41">
        <f t="shared" si="53"/>
        <v>12500</v>
      </c>
      <c r="Y137" s="25" t="str">
        <f t="shared" si="52"/>
        <v>Alta</v>
      </c>
      <c r="Z137" s="4" t="s">
        <v>411</v>
      </c>
      <c r="AA137" s="41" t="s">
        <v>346</v>
      </c>
      <c r="AB137" s="58" t="s">
        <v>125</v>
      </c>
      <c r="AC137" s="41"/>
      <c r="AD137" s="32" t="s">
        <v>412</v>
      </c>
      <c r="AE137" s="32" t="s">
        <v>413</v>
      </c>
      <c r="AF137" s="49" t="s">
        <v>414</v>
      </c>
      <c r="AG137" s="29"/>
    </row>
    <row r="138" spans="1:34" ht="180" customHeight="1">
      <c r="A138" s="188" t="s">
        <v>30</v>
      </c>
      <c r="B138" s="259" t="s">
        <v>488</v>
      </c>
      <c r="C138" s="224" t="s">
        <v>489</v>
      </c>
      <c r="D138" s="224" t="s">
        <v>490</v>
      </c>
      <c r="E138" s="224" t="s">
        <v>491</v>
      </c>
      <c r="F138" s="28" t="s">
        <v>64</v>
      </c>
      <c r="G138" s="22" t="s">
        <v>35</v>
      </c>
      <c r="H138" s="23" t="s">
        <v>36</v>
      </c>
      <c r="I138" s="24" t="s">
        <v>37</v>
      </c>
      <c r="J138" s="25" t="s">
        <v>38</v>
      </c>
      <c r="K138" s="25" t="s">
        <v>39</v>
      </c>
      <c r="L138" s="25" t="s">
        <v>40</v>
      </c>
      <c r="M138" s="25">
        <f t="shared" si="46"/>
        <v>5</v>
      </c>
      <c r="N138" s="25" t="s">
        <v>41</v>
      </c>
      <c r="O138" s="25">
        <f t="shared" si="47"/>
        <v>5</v>
      </c>
      <c r="P138" s="25" t="s">
        <v>42</v>
      </c>
      <c r="Q138" s="25">
        <f t="shared" si="48"/>
        <v>5</v>
      </c>
      <c r="R138" s="25" t="s">
        <v>43</v>
      </c>
      <c r="S138" s="25">
        <f t="shared" si="49"/>
        <v>5</v>
      </c>
      <c r="T138" s="25" t="s">
        <v>44</v>
      </c>
      <c r="U138" s="25">
        <f t="shared" si="50"/>
        <v>5</v>
      </c>
      <c r="V138" s="25" t="s">
        <v>34</v>
      </c>
      <c r="W138" s="25">
        <f t="shared" si="51"/>
        <v>10</v>
      </c>
      <c r="X138" s="26">
        <f t="shared" si="53"/>
        <v>3125</v>
      </c>
      <c r="Y138" s="25" t="str">
        <f t="shared" si="52"/>
        <v>Moderada</v>
      </c>
      <c r="Z138" s="25" t="s">
        <v>45</v>
      </c>
      <c r="AA138" s="25" t="s">
        <v>34</v>
      </c>
      <c r="AB138" s="27" t="str">
        <f t="shared" ref="AB138:AB145" si="54">IF(X138&gt;=6249,"Significativo",IF(AA138="No","Significativo","No Significativo"))</f>
        <v>No Significativo</v>
      </c>
      <c r="AC138" s="28"/>
      <c r="AD138" s="25" t="s">
        <v>189</v>
      </c>
      <c r="AE138" s="32" t="s">
        <v>190</v>
      </c>
      <c r="AF138" s="32" t="s">
        <v>191</v>
      </c>
      <c r="AG138" s="29"/>
    </row>
    <row r="139" spans="1:34" ht="207.75" customHeight="1">
      <c r="A139" s="270"/>
      <c r="B139" s="262"/>
      <c r="C139" s="187"/>
      <c r="D139" s="187"/>
      <c r="E139" s="187"/>
      <c r="F139" s="28" t="s">
        <v>64</v>
      </c>
      <c r="G139" s="22" t="s">
        <v>49</v>
      </c>
      <c r="H139" s="25" t="s">
        <v>50</v>
      </c>
      <c r="I139" s="24" t="s">
        <v>51</v>
      </c>
      <c r="J139" s="25" t="str">
        <f>VLOOKUP(I139,I,2,FALSE)</f>
        <v>(-) Negativo</v>
      </c>
      <c r="K139" s="25" t="s">
        <v>39</v>
      </c>
      <c r="L139" s="25" t="s">
        <v>52</v>
      </c>
      <c r="M139" s="25">
        <f t="shared" si="46"/>
        <v>1</v>
      </c>
      <c r="N139" s="25" t="s">
        <v>41</v>
      </c>
      <c r="O139" s="25">
        <f t="shared" si="47"/>
        <v>5</v>
      </c>
      <c r="P139" s="25" t="s">
        <v>83</v>
      </c>
      <c r="Q139" s="25">
        <f t="shared" si="48"/>
        <v>1</v>
      </c>
      <c r="R139" s="25" t="s">
        <v>43</v>
      </c>
      <c r="S139" s="25">
        <f t="shared" si="49"/>
        <v>5</v>
      </c>
      <c r="T139" s="25" t="s">
        <v>44</v>
      </c>
      <c r="U139" s="25">
        <f t="shared" si="50"/>
        <v>5</v>
      </c>
      <c r="V139" s="25" t="s">
        <v>34</v>
      </c>
      <c r="W139" s="25">
        <f t="shared" si="51"/>
        <v>10</v>
      </c>
      <c r="X139" s="26">
        <f t="shared" si="53"/>
        <v>125</v>
      </c>
      <c r="Y139" s="25" t="str">
        <f t="shared" si="52"/>
        <v>Baja</v>
      </c>
      <c r="Z139" s="25" t="s">
        <v>54</v>
      </c>
      <c r="AA139" s="25" t="s">
        <v>34</v>
      </c>
      <c r="AB139" s="27" t="str">
        <f t="shared" si="54"/>
        <v>No Significativo</v>
      </c>
      <c r="AC139" s="32" t="s">
        <v>460</v>
      </c>
      <c r="AD139" s="32" t="s">
        <v>461</v>
      </c>
      <c r="AE139" s="25" t="s">
        <v>462</v>
      </c>
      <c r="AF139" s="32" t="s">
        <v>463</v>
      </c>
      <c r="AG139" s="29"/>
    </row>
    <row r="140" spans="1:34" ht="228" customHeight="1">
      <c r="A140" s="188" t="s">
        <v>30</v>
      </c>
      <c r="B140" s="259" t="s">
        <v>488</v>
      </c>
      <c r="C140" s="224" t="s">
        <v>492</v>
      </c>
      <c r="D140" s="219" t="s">
        <v>493</v>
      </c>
      <c r="E140" s="224" t="s">
        <v>33</v>
      </c>
      <c r="F140" s="204" t="s">
        <v>64</v>
      </c>
      <c r="G140" s="22" t="s">
        <v>35</v>
      </c>
      <c r="H140" s="23" t="s">
        <v>36</v>
      </c>
      <c r="I140" s="24" t="s">
        <v>37</v>
      </c>
      <c r="J140" s="25" t="s">
        <v>38</v>
      </c>
      <c r="K140" s="25" t="s">
        <v>39</v>
      </c>
      <c r="L140" s="25" t="s">
        <v>40</v>
      </c>
      <c r="M140" s="25">
        <f t="shared" si="46"/>
        <v>5</v>
      </c>
      <c r="N140" s="25" t="s">
        <v>41</v>
      </c>
      <c r="O140" s="25">
        <f t="shared" si="47"/>
        <v>5</v>
      </c>
      <c r="P140" s="25" t="s">
        <v>42</v>
      </c>
      <c r="Q140" s="25">
        <f t="shared" si="48"/>
        <v>5</v>
      </c>
      <c r="R140" s="25" t="s">
        <v>43</v>
      </c>
      <c r="S140" s="25">
        <f t="shared" si="49"/>
        <v>5</v>
      </c>
      <c r="T140" s="25" t="s">
        <v>44</v>
      </c>
      <c r="U140" s="25">
        <f t="shared" si="50"/>
        <v>5</v>
      </c>
      <c r="V140" s="25" t="s">
        <v>34</v>
      </c>
      <c r="W140" s="25">
        <f t="shared" si="51"/>
        <v>10</v>
      </c>
      <c r="X140" s="26">
        <f t="shared" si="53"/>
        <v>3125</v>
      </c>
      <c r="Y140" s="25" t="str">
        <f t="shared" si="52"/>
        <v>Moderada</v>
      </c>
      <c r="Z140" s="25" t="s">
        <v>45</v>
      </c>
      <c r="AA140" s="25" t="s">
        <v>34</v>
      </c>
      <c r="AB140" s="27" t="str">
        <f t="shared" si="54"/>
        <v>No Significativo</v>
      </c>
      <c r="AC140" s="28"/>
      <c r="AD140" s="25" t="s">
        <v>189</v>
      </c>
      <c r="AE140" s="32" t="s">
        <v>190</v>
      </c>
      <c r="AF140" s="32" t="s">
        <v>191</v>
      </c>
      <c r="AG140" s="29"/>
    </row>
    <row r="141" spans="1:34" ht="154.5" customHeight="1">
      <c r="A141" s="187"/>
      <c r="B141" s="254"/>
      <c r="C141" s="187"/>
      <c r="D141" s="187"/>
      <c r="E141" s="187"/>
      <c r="F141" s="187"/>
      <c r="G141" s="22" t="s">
        <v>49</v>
      </c>
      <c r="H141" s="25" t="s">
        <v>50</v>
      </c>
      <c r="I141" s="24" t="s">
        <v>51</v>
      </c>
      <c r="J141" s="25" t="str">
        <f>VLOOKUP(I141,I,2,FALSE)</f>
        <v>(-) Negativo</v>
      </c>
      <c r="K141" s="25" t="s">
        <v>39</v>
      </c>
      <c r="L141" s="25" t="s">
        <v>52</v>
      </c>
      <c r="M141" s="25">
        <f t="shared" si="46"/>
        <v>1</v>
      </c>
      <c r="N141" s="25" t="s">
        <v>41</v>
      </c>
      <c r="O141" s="25">
        <f t="shared" si="47"/>
        <v>5</v>
      </c>
      <c r="P141" s="25" t="s">
        <v>83</v>
      </c>
      <c r="Q141" s="25">
        <f t="shared" si="48"/>
        <v>1</v>
      </c>
      <c r="R141" s="25" t="s">
        <v>43</v>
      </c>
      <c r="S141" s="25">
        <f t="shared" si="49"/>
        <v>5</v>
      </c>
      <c r="T141" s="25" t="s">
        <v>44</v>
      </c>
      <c r="U141" s="25">
        <f t="shared" si="50"/>
        <v>5</v>
      </c>
      <c r="V141" s="25" t="s">
        <v>34</v>
      </c>
      <c r="W141" s="25">
        <f t="shared" si="51"/>
        <v>10</v>
      </c>
      <c r="X141" s="26">
        <f t="shared" si="53"/>
        <v>125</v>
      </c>
      <c r="Y141" s="25" t="str">
        <f t="shared" si="52"/>
        <v>Baja</v>
      </c>
      <c r="Z141" s="25" t="s">
        <v>54</v>
      </c>
      <c r="AA141" s="25" t="s">
        <v>34</v>
      </c>
      <c r="AB141" s="27" t="str">
        <f t="shared" si="54"/>
        <v>No Significativo</v>
      </c>
      <c r="AC141" s="32" t="s">
        <v>460</v>
      </c>
      <c r="AD141" s="32" t="s">
        <v>461</v>
      </c>
      <c r="AE141" s="25" t="s">
        <v>462</v>
      </c>
      <c r="AF141" s="32" t="s">
        <v>463</v>
      </c>
      <c r="AG141" s="29"/>
    </row>
    <row r="142" spans="1:34" ht="111" customHeight="1">
      <c r="A142" s="188" t="s">
        <v>494</v>
      </c>
      <c r="B142" s="259" t="s">
        <v>79</v>
      </c>
      <c r="C142" s="224" t="s">
        <v>495</v>
      </c>
      <c r="D142" s="219" t="s">
        <v>496</v>
      </c>
      <c r="E142" s="219" t="s">
        <v>497</v>
      </c>
      <c r="F142" s="204" t="s">
        <v>64</v>
      </c>
      <c r="G142" s="22" t="s">
        <v>49</v>
      </c>
      <c r="H142" s="25" t="s">
        <v>50</v>
      </c>
      <c r="I142" s="24" t="s">
        <v>51</v>
      </c>
      <c r="J142" s="28" t="s">
        <v>38</v>
      </c>
      <c r="K142" s="28"/>
      <c r="L142" s="25" t="s">
        <v>52</v>
      </c>
      <c r="M142" s="25">
        <f t="shared" si="46"/>
        <v>1</v>
      </c>
      <c r="N142" s="25" t="s">
        <v>41</v>
      </c>
      <c r="O142" s="25">
        <f t="shared" si="47"/>
        <v>5</v>
      </c>
      <c r="P142" s="25" t="s">
        <v>83</v>
      </c>
      <c r="Q142" s="25">
        <f t="shared" si="48"/>
        <v>1</v>
      </c>
      <c r="R142" s="25" t="s">
        <v>43</v>
      </c>
      <c r="S142" s="25">
        <f t="shared" si="49"/>
        <v>5</v>
      </c>
      <c r="T142" s="25" t="s">
        <v>44</v>
      </c>
      <c r="U142" s="25">
        <f t="shared" si="50"/>
        <v>5</v>
      </c>
      <c r="V142" s="25" t="s">
        <v>34</v>
      </c>
      <c r="W142" s="25">
        <f t="shared" si="51"/>
        <v>10</v>
      </c>
      <c r="X142" s="26">
        <f t="shared" si="53"/>
        <v>125</v>
      </c>
      <c r="Y142" s="25" t="str">
        <f t="shared" si="52"/>
        <v>Baja</v>
      </c>
      <c r="Z142" s="25" t="s">
        <v>54</v>
      </c>
      <c r="AA142" s="25" t="s">
        <v>34</v>
      </c>
      <c r="AB142" s="27" t="str">
        <f t="shared" si="54"/>
        <v>No Significativo</v>
      </c>
      <c r="AC142" s="32" t="s">
        <v>460</v>
      </c>
      <c r="AD142" s="32" t="s">
        <v>461</v>
      </c>
      <c r="AE142" s="25" t="s">
        <v>462</v>
      </c>
      <c r="AF142" s="32" t="s">
        <v>463</v>
      </c>
      <c r="AG142" s="29"/>
    </row>
    <row r="143" spans="1:34" ht="409.6" customHeight="1">
      <c r="A143" s="186"/>
      <c r="B143" s="253"/>
      <c r="C143" s="186"/>
      <c r="D143" s="186"/>
      <c r="E143" s="186"/>
      <c r="F143" s="186"/>
      <c r="G143" s="22" t="s">
        <v>69</v>
      </c>
      <c r="H143" s="32" t="s">
        <v>498</v>
      </c>
      <c r="I143" s="24" t="s">
        <v>230</v>
      </c>
      <c r="J143" s="28" t="s">
        <v>38</v>
      </c>
      <c r="K143" s="28"/>
      <c r="L143" s="25" t="s">
        <v>40</v>
      </c>
      <c r="M143" s="25">
        <f t="shared" si="46"/>
        <v>5</v>
      </c>
      <c r="N143" s="25" t="s">
        <v>53</v>
      </c>
      <c r="O143" s="25">
        <f t="shared" si="47"/>
        <v>1</v>
      </c>
      <c r="P143" s="25" t="s">
        <v>42</v>
      </c>
      <c r="Q143" s="25">
        <f t="shared" si="48"/>
        <v>5</v>
      </c>
      <c r="R143" s="25" t="s">
        <v>117</v>
      </c>
      <c r="S143" s="25">
        <f t="shared" si="49"/>
        <v>1</v>
      </c>
      <c r="T143" s="25" t="s">
        <v>44</v>
      </c>
      <c r="U143" s="25">
        <f t="shared" si="50"/>
        <v>5</v>
      </c>
      <c r="V143" s="25" t="s">
        <v>34</v>
      </c>
      <c r="W143" s="25">
        <f t="shared" si="51"/>
        <v>10</v>
      </c>
      <c r="X143" s="26">
        <f t="shared" si="53"/>
        <v>125</v>
      </c>
      <c r="Y143" s="25" t="str">
        <f t="shared" si="52"/>
        <v>Baja</v>
      </c>
      <c r="Z143" s="43" t="s">
        <v>231</v>
      </c>
      <c r="AA143" s="25" t="s">
        <v>34</v>
      </c>
      <c r="AB143" s="27" t="str">
        <f t="shared" si="54"/>
        <v>No Significativo</v>
      </c>
      <c r="AC143" s="41"/>
      <c r="AD143" s="32" t="s">
        <v>232</v>
      </c>
      <c r="AE143" s="25" t="s">
        <v>778</v>
      </c>
      <c r="AF143" s="32" t="s">
        <v>234</v>
      </c>
      <c r="AG143" s="29"/>
    </row>
    <row r="144" spans="1:34" ht="276.75" customHeight="1">
      <c r="A144" s="187"/>
      <c r="B144" s="254"/>
      <c r="C144" s="187"/>
      <c r="D144" s="187"/>
      <c r="E144" s="187"/>
      <c r="F144" s="187"/>
      <c r="G144" s="22" t="s">
        <v>499</v>
      </c>
      <c r="H144" s="32" t="s">
        <v>500</v>
      </c>
      <c r="I144" s="24" t="s">
        <v>155</v>
      </c>
      <c r="J144" s="28" t="s">
        <v>38</v>
      </c>
      <c r="K144" s="28" t="s">
        <v>39</v>
      </c>
      <c r="L144" s="25" t="s">
        <v>52</v>
      </c>
      <c r="M144" s="25">
        <f t="shared" si="46"/>
        <v>1</v>
      </c>
      <c r="N144" s="25" t="s">
        <v>53</v>
      </c>
      <c r="O144" s="25">
        <f t="shared" si="47"/>
        <v>1</v>
      </c>
      <c r="P144" s="25" t="s">
        <v>83</v>
      </c>
      <c r="Q144" s="25">
        <f t="shared" si="48"/>
        <v>1</v>
      </c>
      <c r="R144" s="25" t="s">
        <v>117</v>
      </c>
      <c r="S144" s="25">
        <f t="shared" si="49"/>
        <v>1</v>
      </c>
      <c r="T144" s="25" t="s">
        <v>53</v>
      </c>
      <c r="U144" s="25">
        <f t="shared" si="50"/>
        <v>1</v>
      </c>
      <c r="V144" s="25" t="s">
        <v>34</v>
      </c>
      <c r="W144" s="25">
        <f t="shared" si="51"/>
        <v>10</v>
      </c>
      <c r="X144" s="26">
        <f t="shared" si="53"/>
        <v>1</v>
      </c>
      <c r="Y144" s="25" t="str">
        <f t="shared" si="52"/>
        <v>Baja</v>
      </c>
      <c r="Z144" s="25" t="s">
        <v>156</v>
      </c>
      <c r="AA144" s="25" t="s">
        <v>34</v>
      </c>
      <c r="AB144" s="27" t="str">
        <f t="shared" si="54"/>
        <v>No Significativo</v>
      </c>
      <c r="AC144" s="32" t="s">
        <v>443</v>
      </c>
      <c r="AD144" s="32" t="s">
        <v>363</v>
      </c>
      <c r="AE144" s="25" t="s">
        <v>221</v>
      </c>
      <c r="AF144" s="25" t="s">
        <v>314</v>
      </c>
      <c r="AG144" s="29"/>
    </row>
    <row r="145" spans="1:34" ht="182.25" customHeight="1">
      <c r="A145" s="188" t="s">
        <v>30</v>
      </c>
      <c r="B145" s="259" t="s">
        <v>79</v>
      </c>
      <c r="C145" s="224" t="s">
        <v>501</v>
      </c>
      <c r="D145" s="219" t="s">
        <v>502</v>
      </c>
      <c r="E145" s="219" t="s">
        <v>503</v>
      </c>
      <c r="F145" s="204" t="s">
        <v>64</v>
      </c>
      <c r="G145" s="22" t="s">
        <v>49</v>
      </c>
      <c r="H145" s="32" t="s">
        <v>365</v>
      </c>
      <c r="I145" s="24" t="s">
        <v>51</v>
      </c>
      <c r="J145" s="28" t="s">
        <v>38</v>
      </c>
      <c r="K145" s="25" t="s">
        <v>39</v>
      </c>
      <c r="L145" s="25" t="s">
        <v>52</v>
      </c>
      <c r="M145" s="25">
        <f t="shared" si="46"/>
        <v>1</v>
      </c>
      <c r="N145" s="25" t="s">
        <v>41</v>
      </c>
      <c r="O145" s="25">
        <f t="shared" si="47"/>
        <v>5</v>
      </c>
      <c r="P145" s="25" t="s">
        <v>83</v>
      </c>
      <c r="Q145" s="25">
        <f t="shared" si="48"/>
        <v>1</v>
      </c>
      <c r="R145" s="25" t="s">
        <v>43</v>
      </c>
      <c r="S145" s="25">
        <f t="shared" si="49"/>
        <v>5</v>
      </c>
      <c r="T145" s="25" t="s">
        <v>44</v>
      </c>
      <c r="U145" s="25">
        <f t="shared" si="50"/>
        <v>5</v>
      </c>
      <c r="V145" s="25" t="s">
        <v>34</v>
      </c>
      <c r="W145" s="25">
        <f t="shared" si="51"/>
        <v>10</v>
      </c>
      <c r="X145" s="26">
        <f t="shared" si="53"/>
        <v>125</v>
      </c>
      <c r="Y145" s="25" t="str">
        <f t="shared" si="52"/>
        <v>Baja</v>
      </c>
      <c r="Z145" s="25" t="s">
        <v>54</v>
      </c>
      <c r="AA145" s="25" t="s">
        <v>34</v>
      </c>
      <c r="AB145" s="27" t="str">
        <f t="shared" si="54"/>
        <v>No Significativo</v>
      </c>
      <c r="AC145" s="32" t="s">
        <v>821</v>
      </c>
      <c r="AD145" s="32"/>
      <c r="AE145" s="25"/>
      <c r="AF145" s="32" t="s">
        <v>822</v>
      </c>
      <c r="AG145" s="29"/>
    </row>
    <row r="146" spans="1:34" ht="218.25" customHeight="1">
      <c r="A146" s="186"/>
      <c r="B146" s="253"/>
      <c r="C146" s="186"/>
      <c r="D146" s="186"/>
      <c r="E146" s="186"/>
      <c r="F146" s="186"/>
      <c r="G146" s="22" t="s">
        <v>401</v>
      </c>
      <c r="H146" s="25" t="s">
        <v>402</v>
      </c>
      <c r="I146" s="24" t="s">
        <v>403</v>
      </c>
      <c r="J146" s="28" t="s">
        <v>38</v>
      </c>
      <c r="K146" s="25" t="s">
        <v>39</v>
      </c>
      <c r="L146" s="28" t="s">
        <v>40</v>
      </c>
      <c r="M146" s="28">
        <f t="shared" si="46"/>
        <v>5</v>
      </c>
      <c r="N146" s="28" t="s">
        <v>41</v>
      </c>
      <c r="O146" s="28">
        <f t="shared" si="47"/>
        <v>5</v>
      </c>
      <c r="P146" s="28" t="s">
        <v>42</v>
      </c>
      <c r="Q146" s="28">
        <f t="shared" si="48"/>
        <v>5</v>
      </c>
      <c r="R146" s="25" t="s">
        <v>43</v>
      </c>
      <c r="S146" s="25">
        <f t="shared" si="49"/>
        <v>5</v>
      </c>
      <c r="T146" s="25" t="s">
        <v>43</v>
      </c>
      <c r="U146" s="28">
        <f t="shared" si="50"/>
        <v>10</v>
      </c>
      <c r="V146" s="28" t="s">
        <v>44</v>
      </c>
      <c r="W146" s="25">
        <f t="shared" si="51"/>
        <v>10</v>
      </c>
      <c r="X146" s="26">
        <f t="shared" si="53"/>
        <v>6250</v>
      </c>
      <c r="Y146" s="25" t="str">
        <f t="shared" si="52"/>
        <v>Moderada</v>
      </c>
      <c r="Z146" s="41" t="s">
        <v>283</v>
      </c>
      <c r="AA146" s="32" t="s">
        <v>34</v>
      </c>
      <c r="AB146" s="58" t="s">
        <v>125</v>
      </c>
      <c r="AC146" s="59"/>
      <c r="AD146" s="32" t="s">
        <v>404</v>
      </c>
      <c r="AE146" s="32" t="s">
        <v>405</v>
      </c>
      <c r="AF146" s="32" t="s">
        <v>406</v>
      </c>
      <c r="AG146" s="60"/>
    </row>
    <row r="147" spans="1:34" ht="243" customHeight="1">
      <c r="A147" s="187"/>
      <c r="B147" s="254"/>
      <c r="C147" s="187"/>
      <c r="D147" s="187"/>
      <c r="E147" s="187"/>
      <c r="F147" s="187"/>
      <c r="G147" s="22" t="s">
        <v>35</v>
      </c>
      <c r="H147" s="32" t="s">
        <v>484</v>
      </c>
      <c r="I147" s="24" t="s">
        <v>37</v>
      </c>
      <c r="J147" s="28" t="s">
        <v>38</v>
      </c>
      <c r="K147" s="25" t="s">
        <v>39</v>
      </c>
      <c r="L147" s="25" t="s">
        <v>40</v>
      </c>
      <c r="M147" s="25">
        <f t="shared" si="46"/>
        <v>5</v>
      </c>
      <c r="N147" s="25" t="s">
        <v>41</v>
      </c>
      <c r="O147" s="25">
        <f t="shared" si="47"/>
        <v>5</v>
      </c>
      <c r="P147" s="25" t="s">
        <v>42</v>
      </c>
      <c r="Q147" s="25">
        <f t="shared" si="48"/>
        <v>5</v>
      </c>
      <c r="R147" s="25" t="s">
        <v>43</v>
      </c>
      <c r="S147" s="25">
        <f t="shared" si="49"/>
        <v>5</v>
      </c>
      <c r="T147" s="25" t="s">
        <v>44</v>
      </c>
      <c r="U147" s="25">
        <f t="shared" si="50"/>
        <v>5</v>
      </c>
      <c r="V147" s="25" t="s">
        <v>34</v>
      </c>
      <c r="W147" s="25">
        <f t="shared" si="51"/>
        <v>10</v>
      </c>
      <c r="X147" s="26">
        <f t="shared" si="53"/>
        <v>3125</v>
      </c>
      <c r="Y147" s="25" t="str">
        <f t="shared" si="52"/>
        <v>Moderada</v>
      </c>
      <c r="Z147" s="25" t="s">
        <v>45</v>
      </c>
      <c r="AA147" s="25" t="s">
        <v>34</v>
      </c>
      <c r="AB147" s="27" t="str">
        <f t="shared" ref="AB147:AB153" si="55">IF(X147&gt;=6249,"Significativo",IF(AA147="No","Significativo","No Significativo"))</f>
        <v>No Significativo</v>
      </c>
      <c r="AC147" s="28"/>
      <c r="AD147" s="25" t="s">
        <v>189</v>
      </c>
      <c r="AE147" s="32" t="s">
        <v>190</v>
      </c>
      <c r="AF147" s="32" t="s">
        <v>191</v>
      </c>
      <c r="AG147" s="29"/>
    </row>
    <row r="148" spans="1:34" ht="257.25" customHeight="1">
      <c r="A148" s="188" t="s">
        <v>30</v>
      </c>
      <c r="B148" s="259" t="s">
        <v>79</v>
      </c>
      <c r="C148" s="219" t="s">
        <v>504</v>
      </c>
      <c r="D148" s="219" t="s">
        <v>505</v>
      </c>
      <c r="E148" s="219" t="s">
        <v>506</v>
      </c>
      <c r="F148" s="204" t="s">
        <v>64</v>
      </c>
      <c r="G148" s="22" t="s">
        <v>49</v>
      </c>
      <c r="H148" s="32" t="s">
        <v>365</v>
      </c>
      <c r="I148" s="24" t="s">
        <v>51</v>
      </c>
      <c r="J148" s="28" t="s">
        <v>38</v>
      </c>
      <c r="K148" s="25" t="s">
        <v>39</v>
      </c>
      <c r="L148" s="25" t="s">
        <v>52</v>
      </c>
      <c r="M148" s="25">
        <f t="shared" si="46"/>
        <v>1</v>
      </c>
      <c r="N148" s="25" t="s">
        <v>41</v>
      </c>
      <c r="O148" s="25">
        <f t="shared" si="47"/>
        <v>5</v>
      </c>
      <c r="P148" s="25" t="s">
        <v>83</v>
      </c>
      <c r="Q148" s="25">
        <f t="shared" si="48"/>
        <v>1</v>
      </c>
      <c r="R148" s="25" t="s">
        <v>43</v>
      </c>
      <c r="S148" s="25">
        <f t="shared" si="49"/>
        <v>5</v>
      </c>
      <c r="T148" s="25" t="s">
        <v>44</v>
      </c>
      <c r="U148" s="25">
        <f t="shared" si="50"/>
        <v>5</v>
      </c>
      <c r="V148" s="25" t="s">
        <v>34</v>
      </c>
      <c r="W148" s="25">
        <f t="shared" si="51"/>
        <v>10</v>
      </c>
      <c r="X148" s="26">
        <f t="shared" si="53"/>
        <v>125</v>
      </c>
      <c r="Y148" s="25" t="str">
        <f t="shared" si="52"/>
        <v>Baja</v>
      </c>
      <c r="Z148" s="25" t="s">
        <v>54</v>
      </c>
      <c r="AA148" s="25" t="s">
        <v>34</v>
      </c>
      <c r="AB148" s="27" t="str">
        <f t="shared" si="55"/>
        <v>No Significativo</v>
      </c>
      <c r="AC148" s="32" t="s">
        <v>823</v>
      </c>
      <c r="AD148" s="32"/>
      <c r="AE148" s="25"/>
      <c r="AF148" s="32" t="s">
        <v>824</v>
      </c>
      <c r="AG148" s="29"/>
    </row>
    <row r="149" spans="1:34" ht="249.75" customHeight="1">
      <c r="A149" s="187"/>
      <c r="B149" s="254"/>
      <c r="C149" s="187"/>
      <c r="D149" s="187"/>
      <c r="E149" s="187"/>
      <c r="F149" s="187"/>
      <c r="G149" s="22" t="s">
        <v>35</v>
      </c>
      <c r="H149" s="32" t="s">
        <v>484</v>
      </c>
      <c r="I149" s="24" t="s">
        <v>37</v>
      </c>
      <c r="J149" s="28" t="s">
        <v>38</v>
      </c>
      <c r="K149" s="25" t="s">
        <v>39</v>
      </c>
      <c r="L149" s="25" t="s">
        <v>40</v>
      </c>
      <c r="M149" s="25">
        <f t="shared" si="46"/>
        <v>5</v>
      </c>
      <c r="N149" s="25" t="s">
        <v>41</v>
      </c>
      <c r="O149" s="25">
        <f t="shared" si="47"/>
        <v>5</v>
      </c>
      <c r="P149" s="25" t="s">
        <v>42</v>
      </c>
      <c r="Q149" s="25">
        <f t="shared" si="48"/>
        <v>5</v>
      </c>
      <c r="R149" s="25" t="s">
        <v>43</v>
      </c>
      <c r="S149" s="25">
        <f t="shared" si="49"/>
        <v>5</v>
      </c>
      <c r="T149" s="25" t="s">
        <v>44</v>
      </c>
      <c r="U149" s="25">
        <f t="shared" si="50"/>
        <v>5</v>
      </c>
      <c r="V149" s="25" t="s">
        <v>34</v>
      </c>
      <c r="W149" s="25">
        <f t="shared" si="51"/>
        <v>10</v>
      </c>
      <c r="X149" s="26">
        <f t="shared" si="53"/>
        <v>3125</v>
      </c>
      <c r="Y149" s="25" t="str">
        <f t="shared" si="52"/>
        <v>Moderada</v>
      </c>
      <c r="Z149" s="25" t="s">
        <v>45</v>
      </c>
      <c r="AA149" s="25" t="s">
        <v>34</v>
      </c>
      <c r="AB149" s="27" t="str">
        <f t="shared" si="55"/>
        <v>No Significativo</v>
      </c>
      <c r="AC149" s="28"/>
      <c r="AD149" s="25" t="s">
        <v>189</v>
      </c>
      <c r="AE149" s="32" t="s">
        <v>190</v>
      </c>
      <c r="AF149" s="32" t="s">
        <v>191</v>
      </c>
      <c r="AG149" s="29"/>
    </row>
    <row r="150" spans="1:34" ht="213" customHeight="1">
      <c r="A150" s="188" t="s">
        <v>30</v>
      </c>
      <c r="B150" s="259" t="s">
        <v>79</v>
      </c>
      <c r="C150" s="224" t="s">
        <v>507</v>
      </c>
      <c r="D150" s="219" t="s">
        <v>508</v>
      </c>
      <c r="E150" s="224" t="s">
        <v>509</v>
      </c>
      <c r="F150" s="204" t="s">
        <v>64</v>
      </c>
      <c r="G150" s="22" t="s">
        <v>49</v>
      </c>
      <c r="H150" s="32" t="s">
        <v>365</v>
      </c>
      <c r="I150" s="24" t="s">
        <v>51</v>
      </c>
      <c r="J150" s="28" t="s">
        <v>38</v>
      </c>
      <c r="K150" s="25" t="s">
        <v>39</v>
      </c>
      <c r="L150" s="25" t="s">
        <v>52</v>
      </c>
      <c r="M150" s="25">
        <f t="shared" si="46"/>
        <v>1</v>
      </c>
      <c r="N150" s="25" t="s">
        <v>41</v>
      </c>
      <c r="O150" s="25">
        <f t="shared" si="47"/>
        <v>5</v>
      </c>
      <c r="P150" s="25" t="s">
        <v>83</v>
      </c>
      <c r="Q150" s="25">
        <f t="shared" si="48"/>
        <v>1</v>
      </c>
      <c r="R150" s="25" t="s">
        <v>43</v>
      </c>
      <c r="S150" s="25">
        <f t="shared" si="49"/>
        <v>5</v>
      </c>
      <c r="T150" s="25" t="s">
        <v>44</v>
      </c>
      <c r="U150" s="25">
        <f t="shared" si="50"/>
        <v>5</v>
      </c>
      <c r="V150" s="25" t="s">
        <v>34</v>
      </c>
      <c r="W150" s="25">
        <f t="shared" si="51"/>
        <v>10</v>
      </c>
      <c r="X150" s="26">
        <f t="shared" si="53"/>
        <v>125</v>
      </c>
      <c r="Y150" s="25" t="str">
        <f t="shared" si="52"/>
        <v>Baja</v>
      </c>
      <c r="Z150" s="25" t="s">
        <v>54</v>
      </c>
      <c r="AA150" s="25" t="s">
        <v>34</v>
      </c>
      <c r="AB150" s="27" t="str">
        <f t="shared" si="55"/>
        <v>No Significativo</v>
      </c>
      <c r="AC150" s="32" t="s">
        <v>825</v>
      </c>
      <c r="AD150" s="32"/>
      <c r="AE150" s="25"/>
      <c r="AF150" s="32" t="s">
        <v>824</v>
      </c>
      <c r="AG150" s="29"/>
    </row>
    <row r="151" spans="1:34" ht="237.75" customHeight="1">
      <c r="A151" s="187"/>
      <c r="B151" s="254"/>
      <c r="C151" s="187"/>
      <c r="D151" s="187"/>
      <c r="E151" s="187"/>
      <c r="F151" s="187"/>
      <c r="G151" s="22" t="s">
        <v>35</v>
      </c>
      <c r="H151" s="32" t="s">
        <v>484</v>
      </c>
      <c r="I151" s="24" t="s">
        <v>37</v>
      </c>
      <c r="J151" s="28" t="s">
        <v>38</v>
      </c>
      <c r="K151" s="25" t="s">
        <v>39</v>
      </c>
      <c r="L151" s="25" t="s">
        <v>40</v>
      </c>
      <c r="M151" s="25">
        <f t="shared" si="46"/>
        <v>5</v>
      </c>
      <c r="N151" s="25" t="s">
        <v>41</v>
      </c>
      <c r="O151" s="25">
        <f t="shared" si="47"/>
        <v>5</v>
      </c>
      <c r="P151" s="25" t="s">
        <v>42</v>
      </c>
      <c r="Q151" s="25">
        <f t="shared" si="48"/>
        <v>5</v>
      </c>
      <c r="R151" s="25" t="s">
        <v>43</v>
      </c>
      <c r="S151" s="25">
        <f t="shared" si="49"/>
        <v>5</v>
      </c>
      <c r="T151" s="25" t="s">
        <v>44</v>
      </c>
      <c r="U151" s="25">
        <f t="shared" si="50"/>
        <v>5</v>
      </c>
      <c r="V151" s="25" t="s">
        <v>34</v>
      </c>
      <c r="W151" s="25">
        <f t="shared" si="51"/>
        <v>10</v>
      </c>
      <c r="X151" s="26">
        <f t="shared" si="53"/>
        <v>3125</v>
      </c>
      <c r="Y151" s="25" t="str">
        <f t="shared" si="52"/>
        <v>Moderada</v>
      </c>
      <c r="Z151" s="25" t="s">
        <v>45</v>
      </c>
      <c r="AA151" s="25" t="s">
        <v>34</v>
      </c>
      <c r="AB151" s="27" t="str">
        <f t="shared" si="55"/>
        <v>No Significativo</v>
      </c>
      <c r="AC151" s="28"/>
      <c r="AD151" s="25" t="s">
        <v>189</v>
      </c>
      <c r="AE151" s="32" t="s">
        <v>190</v>
      </c>
      <c r="AF151" s="32" t="s">
        <v>191</v>
      </c>
      <c r="AG151" s="29"/>
    </row>
    <row r="152" spans="1:34" ht="204.75" customHeight="1">
      <c r="A152" s="188" t="s">
        <v>30</v>
      </c>
      <c r="B152" s="259" t="s">
        <v>79</v>
      </c>
      <c r="C152" s="224" t="s">
        <v>510</v>
      </c>
      <c r="D152" s="219" t="s">
        <v>511</v>
      </c>
      <c r="E152" s="219" t="s">
        <v>512</v>
      </c>
      <c r="F152" s="204" t="s">
        <v>64</v>
      </c>
      <c r="G152" s="22" t="s">
        <v>49</v>
      </c>
      <c r="H152" s="32" t="s">
        <v>365</v>
      </c>
      <c r="I152" s="24" t="s">
        <v>51</v>
      </c>
      <c r="J152" s="28" t="s">
        <v>38</v>
      </c>
      <c r="K152" s="25" t="s">
        <v>39</v>
      </c>
      <c r="L152" s="25" t="s">
        <v>52</v>
      </c>
      <c r="M152" s="25">
        <f t="shared" si="46"/>
        <v>1</v>
      </c>
      <c r="N152" s="25" t="s">
        <v>41</v>
      </c>
      <c r="O152" s="25">
        <f t="shared" si="47"/>
        <v>5</v>
      </c>
      <c r="P152" s="25" t="s">
        <v>83</v>
      </c>
      <c r="Q152" s="25">
        <f t="shared" si="48"/>
        <v>1</v>
      </c>
      <c r="R152" s="25" t="s">
        <v>43</v>
      </c>
      <c r="S152" s="25">
        <f t="shared" si="49"/>
        <v>5</v>
      </c>
      <c r="T152" s="25" t="s">
        <v>44</v>
      </c>
      <c r="U152" s="25">
        <f t="shared" si="50"/>
        <v>5</v>
      </c>
      <c r="V152" s="25" t="s">
        <v>34</v>
      </c>
      <c r="W152" s="25">
        <f t="shared" si="51"/>
        <v>10</v>
      </c>
      <c r="X152" s="26">
        <f t="shared" si="53"/>
        <v>125</v>
      </c>
      <c r="Y152" s="25" t="str">
        <f t="shared" si="52"/>
        <v>Baja</v>
      </c>
      <c r="Z152" s="25" t="s">
        <v>54</v>
      </c>
      <c r="AA152" s="25" t="s">
        <v>34</v>
      </c>
      <c r="AB152" s="27" t="str">
        <f t="shared" si="55"/>
        <v>No Significativo</v>
      </c>
      <c r="AC152" s="32" t="s">
        <v>826</v>
      </c>
      <c r="AD152" s="32"/>
      <c r="AE152" s="25" t="s">
        <v>462</v>
      </c>
      <c r="AF152" s="32" t="s">
        <v>463</v>
      </c>
      <c r="AG152" s="29"/>
    </row>
    <row r="153" spans="1:34" ht="192.75" customHeight="1">
      <c r="A153" s="186"/>
      <c r="B153" s="253"/>
      <c r="C153" s="186"/>
      <c r="D153" s="186"/>
      <c r="E153" s="186"/>
      <c r="F153" s="186"/>
      <c r="G153" s="22" t="s">
        <v>147</v>
      </c>
      <c r="H153" s="25" t="s">
        <v>513</v>
      </c>
      <c r="I153" s="24" t="s">
        <v>149</v>
      </c>
      <c r="J153" s="28" t="s">
        <v>38</v>
      </c>
      <c r="K153" s="28" t="s">
        <v>39</v>
      </c>
      <c r="L153" s="25" t="s">
        <v>52</v>
      </c>
      <c r="M153" s="25">
        <f t="shared" si="46"/>
        <v>1</v>
      </c>
      <c r="N153" s="25" t="s">
        <v>41</v>
      </c>
      <c r="O153" s="25">
        <f t="shared" si="47"/>
        <v>5</v>
      </c>
      <c r="P153" s="25" t="s">
        <v>42</v>
      </c>
      <c r="Q153" s="25">
        <f t="shared" si="48"/>
        <v>5</v>
      </c>
      <c r="R153" s="25" t="s">
        <v>43</v>
      </c>
      <c r="S153" s="25">
        <f t="shared" si="49"/>
        <v>5</v>
      </c>
      <c r="T153" s="25" t="s">
        <v>44</v>
      </c>
      <c r="U153" s="25">
        <f t="shared" si="50"/>
        <v>5</v>
      </c>
      <c r="V153" s="25" t="s">
        <v>34</v>
      </c>
      <c r="W153" s="25">
        <f t="shared" si="51"/>
        <v>10</v>
      </c>
      <c r="X153" s="26">
        <f t="shared" si="53"/>
        <v>625</v>
      </c>
      <c r="Y153" s="25" t="str">
        <f t="shared" si="52"/>
        <v>Baja</v>
      </c>
      <c r="Z153" s="25" t="s">
        <v>74</v>
      </c>
      <c r="AA153" s="25" t="s">
        <v>34</v>
      </c>
      <c r="AB153" s="27" t="str">
        <f t="shared" si="55"/>
        <v>No Significativo</v>
      </c>
      <c r="AC153" s="41"/>
      <c r="AD153" s="32" t="s">
        <v>337</v>
      </c>
      <c r="AE153" s="25" t="s">
        <v>338</v>
      </c>
      <c r="AF153" s="32" t="s">
        <v>327</v>
      </c>
      <c r="AG153" s="33"/>
      <c r="AH153" s="29"/>
    </row>
    <row r="154" spans="1:34" ht="117.75" customHeight="1">
      <c r="A154" s="187"/>
      <c r="B154" s="254"/>
      <c r="C154" s="187"/>
      <c r="D154" s="187"/>
      <c r="E154" s="187"/>
      <c r="F154" s="187"/>
      <c r="G154" s="22" t="s">
        <v>401</v>
      </c>
      <c r="H154" s="25" t="s">
        <v>402</v>
      </c>
      <c r="I154" s="24" t="s">
        <v>403</v>
      </c>
      <c r="J154" s="28" t="s">
        <v>38</v>
      </c>
      <c r="K154" s="25" t="s">
        <v>39</v>
      </c>
      <c r="L154" s="28" t="s">
        <v>40</v>
      </c>
      <c r="M154" s="28">
        <f t="shared" si="46"/>
        <v>5</v>
      </c>
      <c r="N154" s="28" t="s">
        <v>41</v>
      </c>
      <c r="O154" s="28">
        <f t="shared" si="47"/>
        <v>5</v>
      </c>
      <c r="P154" s="28" t="s">
        <v>42</v>
      </c>
      <c r="Q154" s="28">
        <f t="shared" si="48"/>
        <v>5</v>
      </c>
      <c r="R154" s="25" t="s">
        <v>43</v>
      </c>
      <c r="S154" s="25">
        <f t="shared" si="49"/>
        <v>5</v>
      </c>
      <c r="T154" s="25" t="s">
        <v>43</v>
      </c>
      <c r="U154" s="28">
        <f t="shared" si="50"/>
        <v>10</v>
      </c>
      <c r="V154" s="28" t="s">
        <v>44</v>
      </c>
      <c r="W154" s="25">
        <f t="shared" si="51"/>
        <v>10</v>
      </c>
      <c r="X154" s="26">
        <f t="shared" si="53"/>
        <v>6250</v>
      </c>
      <c r="Y154" s="25" t="str">
        <f t="shared" si="52"/>
        <v>Moderada</v>
      </c>
      <c r="Z154" s="41" t="s">
        <v>283</v>
      </c>
      <c r="AA154" s="32" t="s">
        <v>34</v>
      </c>
      <c r="AB154" s="58" t="s">
        <v>125</v>
      </c>
      <c r="AC154" s="59"/>
      <c r="AD154" s="32" t="s">
        <v>404</v>
      </c>
      <c r="AE154" s="32" t="s">
        <v>405</v>
      </c>
      <c r="AF154" s="32" t="s">
        <v>406</v>
      </c>
      <c r="AG154" s="60"/>
    </row>
    <row r="155" spans="1:34" ht="99" customHeight="1">
      <c r="A155" s="188" t="s">
        <v>30</v>
      </c>
      <c r="B155" s="259" t="s">
        <v>79</v>
      </c>
      <c r="C155" s="224" t="s">
        <v>514</v>
      </c>
      <c r="D155" s="219" t="s">
        <v>515</v>
      </c>
      <c r="E155" s="219" t="s">
        <v>516</v>
      </c>
      <c r="F155" s="204" t="s">
        <v>64</v>
      </c>
      <c r="G155" s="22" t="s">
        <v>49</v>
      </c>
      <c r="H155" s="49" t="s">
        <v>517</v>
      </c>
      <c r="I155" s="24" t="s">
        <v>51</v>
      </c>
      <c r="J155" s="4"/>
      <c r="K155" s="5"/>
      <c r="L155" s="25" t="s">
        <v>52</v>
      </c>
      <c r="M155" s="25">
        <f t="shared" si="46"/>
        <v>1</v>
      </c>
      <c r="N155" s="25" t="s">
        <v>41</v>
      </c>
      <c r="O155" s="25">
        <f t="shared" si="47"/>
        <v>5</v>
      </c>
      <c r="P155" s="25" t="s">
        <v>83</v>
      </c>
      <c r="Q155" s="25">
        <f t="shared" si="48"/>
        <v>1</v>
      </c>
      <c r="R155" s="25" t="s">
        <v>43</v>
      </c>
      <c r="S155" s="25">
        <f t="shared" si="49"/>
        <v>5</v>
      </c>
      <c r="T155" s="25" t="s">
        <v>44</v>
      </c>
      <c r="U155" s="25">
        <f t="shared" si="50"/>
        <v>5</v>
      </c>
      <c r="V155" s="25" t="s">
        <v>34</v>
      </c>
      <c r="W155" s="25">
        <f t="shared" si="51"/>
        <v>10</v>
      </c>
      <c r="X155" s="26">
        <f t="shared" si="53"/>
        <v>125</v>
      </c>
      <c r="Y155" s="25" t="str">
        <f t="shared" si="52"/>
        <v>Baja</v>
      </c>
      <c r="Z155" s="25" t="s">
        <v>54</v>
      </c>
      <c r="AA155" s="25" t="s">
        <v>34</v>
      </c>
      <c r="AB155" s="27" t="str">
        <f>IF(X155&gt;=6249,"Significativo",IF(AA155="No","Significativo","No Significativo"))</f>
        <v>No Significativo</v>
      </c>
      <c r="AC155" s="32" t="s">
        <v>826</v>
      </c>
      <c r="AD155" s="32"/>
      <c r="AE155" s="25" t="s">
        <v>462</v>
      </c>
      <c r="AF155" s="32" t="s">
        <v>824</v>
      </c>
      <c r="AG155" s="29"/>
    </row>
    <row r="156" spans="1:34" ht="96.75" customHeight="1">
      <c r="A156" s="186"/>
      <c r="B156" s="253"/>
      <c r="C156" s="186"/>
      <c r="D156" s="186"/>
      <c r="E156" s="186"/>
      <c r="F156" s="186"/>
      <c r="G156" s="22" t="s">
        <v>35</v>
      </c>
      <c r="H156" s="49" t="s">
        <v>518</v>
      </c>
      <c r="I156" s="62" t="s">
        <v>37</v>
      </c>
      <c r="J156" s="4"/>
      <c r="K156" s="5"/>
      <c r="L156" s="25" t="s">
        <v>40</v>
      </c>
      <c r="M156" s="25">
        <f t="shared" si="46"/>
        <v>5</v>
      </c>
      <c r="N156" s="25" t="s">
        <v>41</v>
      </c>
      <c r="O156" s="25">
        <f t="shared" si="47"/>
        <v>5</v>
      </c>
      <c r="P156" s="25" t="s">
        <v>42</v>
      </c>
      <c r="Q156" s="25">
        <f t="shared" si="48"/>
        <v>5</v>
      </c>
      <c r="R156" s="25" t="s">
        <v>43</v>
      </c>
      <c r="S156" s="25">
        <f t="shared" si="49"/>
        <v>5</v>
      </c>
      <c r="T156" s="25" t="s">
        <v>44</v>
      </c>
      <c r="U156" s="25">
        <f t="shared" si="50"/>
        <v>5</v>
      </c>
      <c r="V156" s="25" t="s">
        <v>34</v>
      </c>
      <c r="W156" s="25">
        <f t="shared" si="51"/>
        <v>10</v>
      </c>
      <c r="X156" s="26">
        <f t="shared" si="53"/>
        <v>3125</v>
      </c>
      <c r="Y156" s="25" t="str">
        <f t="shared" si="52"/>
        <v>Moderada</v>
      </c>
      <c r="Z156" s="25" t="s">
        <v>45</v>
      </c>
      <c r="AA156" s="25" t="s">
        <v>34</v>
      </c>
      <c r="AB156" s="27" t="str">
        <f>IF(X156&gt;=6249,"Significativo",IF(AA156="No","Significativo","No Significativo"))</f>
        <v>No Significativo</v>
      </c>
      <c r="AC156" s="28"/>
      <c r="AD156" s="25" t="s">
        <v>189</v>
      </c>
      <c r="AE156" s="32" t="s">
        <v>190</v>
      </c>
      <c r="AF156" s="32" t="s">
        <v>191</v>
      </c>
    </row>
    <row r="157" spans="1:34" ht="260.25" customHeight="1">
      <c r="A157" s="187"/>
      <c r="B157" s="254"/>
      <c r="C157" s="187"/>
      <c r="D157" s="187"/>
      <c r="E157" s="187"/>
      <c r="F157" s="187"/>
      <c r="G157" s="22" t="s">
        <v>519</v>
      </c>
      <c r="H157" s="49" t="s">
        <v>520</v>
      </c>
      <c r="I157" s="24" t="s">
        <v>521</v>
      </c>
      <c r="J157" s="4"/>
      <c r="K157" s="5"/>
      <c r="L157" s="25" t="s">
        <v>40</v>
      </c>
      <c r="M157" s="28">
        <v>5</v>
      </c>
      <c r="N157" s="25" t="s">
        <v>321</v>
      </c>
      <c r="O157" s="25">
        <f t="shared" si="47"/>
        <v>5</v>
      </c>
      <c r="P157" s="25" t="s">
        <v>42</v>
      </c>
      <c r="Q157" s="25">
        <f t="shared" si="48"/>
        <v>5</v>
      </c>
      <c r="R157" s="25" t="s">
        <v>73</v>
      </c>
      <c r="S157" s="25">
        <f t="shared" si="49"/>
        <v>10</v>
      </c>
      <c r="T157" s="25" t="s">
        <v>44</v>
      </c>
      <c r="U157" s="25">
        <f t="shared" si="50"/>
        <v>5</v>
      </c>
      <c r="V157" s="25" t="s">
        <v>34</v>
      </c>
      <c r="W157" s="25">
        <f t="shared" si="51"/>
        <v>10</v>
      </c>
      <c r="X157" s="26">
        <f t="shared" si="53"/>
        <v>6250</v>
      </c>
      <c r="Y157" s="25" t="str">
        <f t="shared" si="52"/>
        <v>Moderada</v>
      </c>
      <c r="Z157" s="28" t="s">
        <v>322</v>
      </c>
      <c r="AA157" s="28" t="s">
        <v>34</v>
      </c>
      <c r="AB157" s="46" t="s">
        <v>125</v>
      </c>
      <c r="AD157" s="48" t="s">
        <v>323</v>
      </c>
      <c r="AE157" s="32" t="s">
        <v>324</v>
      </c>
      <c r="AF157" s="49" t="s">
        <v>325</v>
      </c>
    </row>
    <row r="158" spans="1:34" ht="130.5">
      <c r="A158" s="188" t="s">
        <v>30</v>
      </c>
      <c r="B158" s="259" t="s">
        <v>79</v>
      </c>
      <c r="C158" s="224" t="s">
        <v>522</v>
      </c>
      <c r="D158" s="219" t="s">
        <v>523</v>
      </c>
      <c r="E158" s="219" t="s">
        <v>524</v>
      </c>
      <c r="F158" s="204" t="s">
        <v>64</v>
      </c>
      <c r="G158" s="22" t="s">
        <v>49</v>
      </c>
      <c r="H158" s="49" t="s">
        <v>525</v>
      </c>
      <c r="I158" s="24" t="s">
        <v>51</v>
      </c>
      <c r="J158" s="4"/>
      <c r="K158" s="5"/>
      <c r="L158" s="25" t="s">
        <v>52</v>
      </c>
      <c r="M158" s="25">
        <f>IF(L158="Puntual",1,IF(L158="Local",5,10))</f>
        <v>1</v>
      </c>
      <c r="N158" s="25" t="s">
        <v>41</v>
      </c>
      <c r="O158" s="25">
        <f t="shared" si="47"/>
        <v>5</v>
      </c>
      <c r="P158" s="25" t="s">
        <v>83</v>
      </c>
      <c r="Q158" s="25">
        <f t="shared" si="48"/>
        <v>1</v>
      </c>
      <c r="R158" s="25" t="s">
        <v>43</v>
      </c>
      <c r="S158" s="25">
        <f t="shared" si="49"/>
        <v>5</v>
      </c>
      <c r="T158" s="25" t="s">
        <v>44</v>
      </c>
      <c r="U158" s="25">
        <f t="shared" si="50"/>
        <v>5</v>
      </c>
      <c r="V158" s="25" t="s">
        <v>34</v>
      </c>
      <c r="W158" s="25">
        <f t="shared" si="51"/>
        <v>10</v>
      </c>
      <c r="X158" s="26">
        <f t="shared" si="53"/>
        <v>125</v>
      </c>
      <c r="Y158" s="25" t="str">
        <f t="shared" si="52"/>
        <v>Baja</v>
      </c>
      <c r="Z158" s="25" t="s">
        <v>54</v>
      </c>
      <c r="AA158" s="25" t="s">
        <v>34</v>
      </c>
      <c r="AB158" s="27" t="str">
        <f>IF(X158&gt;=6249,"Significativo",IF(AA158="No","Significativo","No Significativo"))</f>
        <v>No Significativo</v>
      </c>
      <c r="AC158" s="32" t="s">
        <v>827</v>
      </c>
      <c r="AD158" s="32" t="s">
        <v>704</v>
      </c>
      <c r="AE158" s="25" t="s">
        <v>462</v>
      </c>
      <c r="AF158" s="32" t="s">
        <v>463</v>
      </c>
    </row>
    <row r="159" spans="1:34" ht="93.75" customHeight="1">
      <c r="A159" s="186"/>
      <c r="B159" s="253"/>
      <c r="C159" s="186"/>
      <c r="D159" s="186"/>
      <c r="E159" s="186"/>
      <c r="F159" s="186"/>
      <c r="G159" s="22" t="s">
        <v>69</v>
      </c>
      <c r="H159" s="49" t="s">
        <v>526</v>
      </c>
      <c r="I159" s="24" t="s">
        <v>230</v>
      </c>
      <c r="J159" s="4"/>
      <c r="K159" s="5"/>
      <c r="L159" s="25" t="s">
        <v>40</v>
      </c>
      <c r="M159" s="25">
        <f>IF(L159="Puntual",1,IF(L159="Local",5,10))</f>
        <v>5</v>
      </c>
      <c r="N159" s="25" t="s">
        <v>53</v>
      </c>
      <c r="O159" s="25">
        <f t="shared" si="47"/>
        <v>1</v>
      </c>
      <c r="P159" s="25" t="s">
        <v>42</v>
      </c>
      <c r="Q159" s="25">
        <f t="shared" si="48"/>
        <v>5</v>
      </c>
      <c r="R159" s="25" t="s">
        <v>117</v>
      </c>
      <c r="S159" s="25">
        <f t="shared" si="49"/>
        <v>1</v>
      </c>
      <c r="T159" s="25" t="s">
        <v>44</v>
      </c>
      <c r="U159" s="25">
        <f t="shared" si="50"/>
        <v>5</v>
      </c>
      <c r="V159" s="25" t="s">
        <v>34</v>
      </c>
      <c r="W159" s="25">
        <f t="shared" si="51"/>
        <v>10</v>
      </c>
      <c r="X159" s="26">
        <f t="shared" si="53"/>
        <v>125</v>
      </c>
      <c r="Y159" s="25" t="str">
        <f t="shared" si="52"/>
        <v>Baja</v>
      </c>
      <c r="Z159" s="43" t="s">
        <v>231</v>
      </c>
      <c r="AA159" s="25" t="s">
        <v>34</v>
      </c>
      <c r="AB159" s="27" t="str">
        <f>IF(X159&gt;=6249,"Significativo",IF(AA159="No","Significativo","No Significativo"))</f>
        <v>No Significativo</v>
      </c>
      <c r="AC159" s="41"/>
      <c r="AD159" s="32" t="s">
        <v>232</v>
      </c>
      <c r="AE159" s="25" t="s">
        <v>233</v>
      </c>
      <c r="AF159" s="32" t="s">
        <v>234</v>
      </c>
    </row>
    <row r="160" spans="1:34" ht="261.75" customHeight="1">
      <c r="A160" s="187"/>
      <c r="B160" s="254"/>
      <c r="C160" s="187"/>
      <c r="D160" s="187"/>
      <c r="E160" s="187"/>
      <c r="F160" s="187"/>
      <c r="G160" s="22" t="s">
        <v>35</v>
      </c>
      <c r="H160" s="49" t="s">
        <v>527</v>
      </c>
      <c r="I160" s="62" t="s">
        <v>37</v>
      </c>
      <c r="J160" s="4"/>
      <c r="K160" s="5"/>
      <c r="L160" s="25" t="s">
        <v>40</v>
      </c>
      <c r="M160" s="25">
        <f>IF(L160="Puntual",1,IF(L160="Local",5,10))</f>
        <v>5</v>
      </c>
      <c r="N160" s="25" t="s">
        <v>41</v>
      </c>
      <c r="O160" s="25">
        <f t="shared" si="47"/>
        <v>5</v>
      </c>
      <c r="P160" s="25" t="s">
        <v>42</v>
      </c>
      <c r="Q160" s="25">
        <f t="shared" si="48"/>
        <v>5</v>
      </c>
      <c r="R160" s="25" t="s">
        <v>43</v>
      </c>
      <c r="S160" s="25">
        <f t="shared" si="49"/>
        <v>5</v>
      </c>
      <c r="T160" s="25" t="s">
        <v>44</v>
      </c>
      <c r="U160" s="25">
        <f t="shared" si="50"/>
        <v>5</v>
      </c>
      <c r="V160" s="25" t="s">
        <v>34</v>
      </c>
      <c r="W160" s="25">
        <f t="shared" si="51"/>
        <v>10</v>
      </c>
      <c r="X160" s="26">
        <f t="shared" si="53"/>
        <v>3125</v>
      </c>
      <c r="Y160" s="25" t="str">
        <f t="shared" si="52"/>
        <v>Moderada</v>
      </c>
      <c r="Z160" s="25" t="s">
        <v>45</v>
      </c>
      <c r="AA160" s="25" t="s">
        <v>34</v>
      </c>
      <c r="AB160" s="27" t="str">
        <f>IF(X160&gt;=6249,"Significativo",IF(AA160="No","Significativo","No Significativo"))</f>
        <v>No Significativo</v>
      </c>
      <c r="AC160" s="28"/>
      <c r="AD160" s="25" t="s">
        <v>189</v>
      </c>
      <c r="AE160" s="32" t="s">
        <v>190</v>
      </c>
      <c r="AF160" s="32" t="s">
        <v>191</v>
      </c>
    </row>
    <row r="161" spans="1:32" ht="219.75" customHeight="1">
      <c r="A161" s="188" t="s">
        <v>30</v>
      </c>
      <c r="B161" s="259" t="s">
        <v>79</v>
      </c>
      <c r="C161" s="224" t="s">
        <v>528</v>
      </c>
      <c r="D161" s="219" t="s">
        <v>529</v>
      </c>
      <c r="E161" s="219" t="s">
        <v>530</v>
      </c>
      <c r="F161" s="204" t="s">
        <v>64</v>
      </c>
      <c r="G161" s="218" t="s">
        <v>49</v>
      </c>
      <c r="H161" s="219" t="s">
        <v>531</v>
      </c>
      <c r="I161" s="220" t="s">
        <v>51</v>
      </c>
      <c r="J161" s="4"/>
      <c r="K161" s="5"/>
      <c r="L161" s="206" t="s">
        <v>52</v>
      </c>
      <c r="M161" s="206">
        <f>IF(L161="Puntual",1,IF(L161="Local",5,10))</f>
        <v>1</v>
      </c>
      <c r="N161" s="206" t="s">
        <v>41</v>
      </c>
      <c r="O161" s="206">
        <f t="shared" si="47"/>
        <v>5</v>
      </c>
      <c r="P161" s="206" t="s">
        <v>83</v>
      </c>
      <c r="Q161" s="206">
        <f t="shared" si="48"/>
        <v>1</v>
      </c>
      <c r="R161" s="206" t="s">
        <v>43</v>
      </c>
      <c r="S161" s="206">
        <f t="shared" si="49"/>
        <v>5</v>
      </c>
      <c r="T161" s="206" t="s">
        <v>44</v>
      </c>
      <c r="U161" s="206">
        <f t="shared" si="50"/>
        <v>5</v>
      </c>
      <c r="V161" s="206" t="s">
        <v>34</v>
      </c>
      <c r="W161" s="206">
        <f t="shared" si="51"/>
        <v>10</v>
      </c>
      <c r="X161" s="205">
        <f t="shared" si="53"/>
        <v>125</v>
      </c>
      <c r="Y161" s="206" t="str">
        <f t="shared" si="52"/>
        <v>Baja</v>
      </c>
      <c r="Z161" s="206" t="s">
        <v>54</v>
      </c>
      <c r="AA161" s="206" t="s">
        <v>34</v>
      </c>
      <c r="AB161" s="203" t="str">
        <f>IF(X161&gt;=6249,"Significativo",IF(AA161="No","Significativo","No Significativo"))</f>
        <v>No Significativo</v>
      </c>
      <c r="AC161" s="219" t="s">
        <v>825</v>
      </c>
      <c r="AD161" s="219"/>
      <c r="AE161" s="206"/>
      <c r="AF161" s="219" t="s">
        <v>824</v>
      </c>
    </row>
    <row r="162" spans="1:32" ht="30.75" customHeight="1">
      <c r="A162" s="186"/>
      <c r="B162" s="253"/>
      <c r="C162" s="186"/>
      <c r="D162" s="186"/>
      <c r="E162" s="186"/>
      <c r="F162" s="186"/>
      <c r="G162" s="187"/>
      <c r="H162" s="266"/>
      <c r="I162" s="187"/>
      <c r="J162" s="4"/>
      <c r="K162" s="5"/>
      <c r="L162" s="187"/>
      <c r="M162" s="187"/>
      <c r="N162" s="187"/>
      <c r="O162" s="187"/>
      <c r="P162" s="187"/>
      <c r="Q162" s="187"/>
      <c r="R162" s="187"/>
      <c r="S162" s="187"/>
      <c r="T162" s="187"/>
      <c r="U162" s="187"/>
      <c r="V162" s="187"/>
      <c r="W162" s="187"/>
      <c r="X162" s="187"/>
      <c r="Y162" s="187"/>
      <c r="Z162" s="187"/>
      <c r="AA162" s="187"/>
      <c r="AB162" s="187"/>
      <c r="AC162" s="187"/>
      <c r="AD162" s="187"/>
      <c r="AE162" s="187"/>
      <c r="AF162" s="187"/>
    </row>
    <row r="163" spans="1:32" ht="195" customHeight="1">
      <c r="A163" s="187"/>
      <c r="B163" s="254"/>
      <c r="C163" s="187"/>
      <c r="D163" s="187"/>
      <c r="E163" s="187"/>
      <c r="F163" s="187"/>
      <c r="G163" s="22" t="s">
        <v>35</v>
      </c>
      <c r="H163" s="49" t="s">
        <v>532</v>
      </c>
      <c r="I163" s="62" t="s">
        <v>37</v>
      </c>
      <c r="J163" s="4"/>
      <c r="K163" s="5"/>
      <c r="L163" s="25" t="s">
        <v>40</v>
      </c>
      <c r="M163" s="25">
        <f>IF(L163="Puntual",1,IF(L163="Local",5,10))</f>
        <v>5</v>
      </c>
      <c r="N163" s="25" t="s">
        <v>41</v>
      </c>
      <c r="O163" s="25">
        <f>IF(N163="Baja",1,IF(N163="Media",5,10))</f>
        <v>5</v>
      </c>
      <c r="P163" s="25" t="s">
        <v>42</v>
      </c>
      <c r="Q163" s="25">
        <f>IF(P163="Breve",1,IF(P163="Temporal",5,10))</f>
        <v>5</v>
      </c>
      <c r="R163" s="25" t="s">
        <v>43</v>
      </c>
      <c r="S163" s="25">
        <f>IF(R163="Reversible",1,IF(R163="Recuperable",5,10))</f>
        <v>5</v>
      </c>
      <c r="T163" s="25" t="s">
        <v>44</v>
      </c>
      <c r="U163" s="25">
        <f>IF(T163="Baja",1,IF(T163="Moderada",5,10))</f>
        <v>5</v>
      </c>
      <c r="V163" s="25" t="s">
        <v>34</v>
      </c>
      <c r="W163" s="25">
        <f>IF(V163="No",1,10)</f>
        <v>10</v>
      </c>
      <c r="X163" s="26">
        <f>SUM(M163*O163*Q163*S163*U163)</f>
        <v>3125</v>
      </c>
      <c r="Y163" s="25" t="str">
        <f>IF(X163&gt;=10000,"Alta",IF(X163&gt;=1250,"Moderada",IF(X163&lt;=1000,"Baja")))</f>
        <v>Moderada</v>
      </c>
      <c r="Z163" s="25" t="s">
        <v>45</v>
      </c>
      <c r="AA163" s="25" t="s">
        <v>34</v>
      </c>
      <c r="AB163" s="27" t="str">
        <f>IF(X163&gt;=6249,"Significativo",IF(AA163="No","Significativo","No Significativo"))</f>
        <v>No Significativo</v>
      </c>
      <c r="AC163" s="28"/>
      <c r="AD163" s="25" t="s">
        <v>189</v>
      </c>
      <c r="AE163" s="32" t="s">
        <v>190</v>
      </c>
      <c r="AF163" s="32" t="s">
        <v>191</v>
      </c>
    </row>
    <row r="164" spans="1:32" ht="53.25" customHeight="1">
      <c r="A164" s="188" t="s">
        <v>30</v>
      </c>
      <c r="B164" s="259" t="s">
        <v>79</v>
      </c>
      <c r="C164" s="224" t="s">
        <v>533</v>
      </c>
      <c r="D164" s="219" t="s">
        <v>534</v>
      </c>
      <c r="E164" s="219" t="s">
        <v>535</v>
      </c>
      <c r="F164" s="204" t="s">
        <v>64</v>
      </c>
      <c r="G164" s="218" t="s">
        <v>49</v>
      </c>
      <c r="H164" s="221" t="s">
        <v>536</v>
      </c>
      <c r="I164" s="220" t="s">
        <v>51</v>
      </c>
      <c r="J164" s="4"/>
      <c r="K164" s="5"/>
      <c r="L164" s="206" t="s">
        <v>52</v>
      </c>
      <c r="M164" s="206">
        <f>IF(L164="Puntual",1,IF(L164="Local",5,10))</f>
        <v>1</v>
      </c>
      <c r="N164" s="206" t="s">
        <v>41</v>
      </c>
      <c r="O164" s="206">
        <f>IF(N164="Baja",1,IF(N164="Media",5,10))</f>
        <v>5</v>
      </c>
      <c r="P164" s="206" t="s">
        <v>83</v>
      </c>
      <c r="Q164" s="206">
        <f>IF(P164="Breve",1,IF(P164="Temporal",5,10))</f>
        <v>1</v>
      </c>
      <c r="R164" s="206" t="s">
        <v>43</v>
      </c>
      <c r="S164" s="206">
        <f>IF(R164="Reversible",1,IF(R164="Recuperable",5,10))</f>
        <v>5</v>
      </c>
      <c r="T164" s="206" t="s">
        <v>44</v>
      </c>
      <c r="U164" s="206">
        <f>IF(T164="Baja",1,IF(T164="Moderada",5,10))</f>
        <v>5</v>
      </c>
      <c r="V164" s="206" t="s">
        <v>34</v>
      </c>
      <c r="W164" s="206">
        <f>IF(V164="No",1,10)</f>
        <v>10</v>
      </c>
      <c r="X164" s="205">
        <f>SUM(M164*O164*Q164*S164*U164)</f>
        <v>125</v>
      </c>
      <c r="Y164" s="206" t="str">
        <f>IF(X164&gt;=10000,"Alta",IF(X164&gt;=1250,"Moderada",IF(X164&lt;=1000,"Baja")))</f>
        <v>Baja</v>
      </c>
      <c r="Z164" s="206" t="s">
        <v>54</v>
      </c>
      <c r="AA164" s="206" t="s">
        <v>34</v>
      </c>
      <c r="AB164" s="203" t="str">
        <f>IF(X164&gt;=6249,"Significativo",IF(AA164="No","Significativo","No Significativo"))</f>
        <v>No Significativo</v>
      </c>
      <c r="AC164" s="219" t="s">
        <v>828</v>
      </c>
      <c r="AD164" s="219" t="s">
        <v>704</v>
      </c>
      <c r="AE164" s="206" t="s">
        <v>462</v>
      </c>
      <c r="AF164" s="219" t="s">
        <v>463</v>
      </c>
    </row>
    <row r="165" spans="1:32" ht="221.25" customHeight="1">
      <c r="A165" s="186"/>
      <c r="B165" s="253"/>
      <c r="C165" s="186"/>
      <c r="D165" s="186"/>
      <c r="E165" s="186"/>
      <c r="F165" s="186"/>
      <c r="G165" s="187"/>
      <c r="H165" s="187"/>
      <c r="I165" s="187"/>
      <c r="J165" s="4"/>
      <c r="K165" s="5"/>
      <c r="L165" s="187"/>
      <c r="M165" s="187"/>
      <c r="N165" s="187"/>
      <c r="O165" s="187"/>
      <c r="P165" s="187"/>
      <c r="Q165" s="187"/>
      <c r="R165" s="187"/>
      <c r="S165" s="187"/>
      <c r="T165" s="187"/>
      <c r="U165" s="187"/>
      <c r="V165" s="187"/>
      <c r="W165" s="187"/>
      <c r="X165" s="187"/>
      <c r="Y165" s="187"/>
      <c r="Z165" s="187"/>
      <c r="AA165" s="187"/>
      <c r="AB165" s="187"/>
      <c r="AC165" s="187"/>
      <c r="AD165" s="187"/>
      <c r="AE165" s="187"/>
      <c r="AF165" s="187"/>
    </row>
    <row r="166" spans="1:32" ht="239.25" customHeight="1">
      <c r="A166" s="186"/>
      <c r="B166" s="253"/>
      <c r="C166" s="186"/>
      <c r="D166" s="186"/>
      <c r="E166" s="186"/>
      <c r="F166" s="186"/>
      <c r="G166" s="22" t="s">
        <v>35</v>
      </c>
      <c r="H166" s="49" t="s">
        <v>537</v>
      </c>
      <c r="I166" s="62" t="s">
        <v>37</v>
      </c>
      <c r="J166" s="4"/>
      <c r="K166" s="5"/>
      <c r="L166" s="25" t="s">
        <v>40</v>
      </c>
      <c r="M166" s="25">
        <f t="shared" ref="M166:M171" si="56">IF(L166="Puntual",1,IF(L166="Local",5,10))</f>
        <v>5</v>
      </c>
      <c r="N166" s="25" t="s">
        <v>41</v>
      </c>
      <c r="O166" s="25">
        <f t="shared" ref="O166:O171" si="57">IF(N166="Baja",1,IF(N166="Media",5,10))</f>
        <v>5</v>
      </c>
      <c r="P166" s="25" t="s">
        <v>42</v>
      </c>
      <c r="Q166" s="25">
        <f t="shared" ref="Q166:Q171" si="58">IF(P166="Breve",1,IF(P166="Temporal",5,10))</f>
        <v>5</v>
      </c>
      <c r="R166" s="25" t="s">
        <v>43</v>
      </c>
      <c r="S166" s="25">
        <f t="shared" ref="S166:S171" si="59">IF(R166="Reversible",1,IF(R166="Recuperable",5,10))</f>
        <v>5</v>
      </c>
      <c r="T166" s="25" t="s">
        <v>44</v>
      </c>
      <c r="U166" s="25">
        <f t="shared" ref="U166:U171" si="60">IF(T166="Baja",1,IF(T166="Moderada",5,10))</f>
        <v>5</v>
      </c>
      <c r="V166" s="25" t="s">
        <v>34</v>
      </c>
      <c r="W166" s="25">
        <f t="shared" ref="W166:W171" si="61">IF(V166="No",1,10)</f>
        <v>10</v>
      </c>
      <c r="X166" s="26">
        <f t="shared" ref="X166:X171" si="62">SUM(M166*O166*Q166*S166*U166)</f>
        <v>3125</v>
      </c>
      <c r="Y166" s="25" t="str">
        <f t="shared" ref="Y166:Y171" si="63">IF(X166&gt;=10000,"Alta",IF(X166&gt;=1250,"Moderada",IF(X166&lt;=1000,"Baja")))</f>
        <v>Moderada</v>
      </c>
      <c r="Z166" s="25" t="s">
        <v>45</v>
      </c>
      <c r="AA166" s="25" t="s">
        <v>34</v>
      </c>
      <c r="AB166" s="27" t="str">
        <f>IF(X166&gt;=6249,"Significativo",IF(AA166="No","Significativo","No Significativo"))</f>
        <v>No Significativo</v>
      </c>
      <c r="AC166" s="28"/>
      <c r="AD166" s="25" t="s">
        <v>189</v>
      </c>
      <c r="AE166" s="32" t="s">
        <v>190</v>
      </c>
      <c r="AF166" s="32" t="s">
        <v>191</v>
      </c>
    </row>
    <row r="167" spans="1:32" ht="234" customHeight="1">
      <c r="A167" s="186"/>
      <c r="B167" s="253"/>
      <c r="C167" s="186"/>
      <c r="D167" s="186"/>
      <c r="E167" s="186"/>
      <c r="F167" s="186"/>
      <c r="G167" s="22" t="s">
        <v>538</v>
      </c>
      <c r="H167" s="49" t="s">
        <v>539</v>
      </c>
      <c r="I167" s="24" t="s">
        <v>540</v>
      </c>
      <c r="J167" s="4"/>
      <c r="K167" s="5"/>
      <c r="L167" s="25" t="s">
        <v>40</v>
      </c>
      <c r="M167" s="25">
        <f t="shared" si="56"/>
        <v>5</v>
      </c>
      <c r="N167" s="25" t="s">
        <v>41</v>
      </c>
      <c r="O167" s="25">
        <f t="shared" si="57"/>
        <v>5</v>
      </c>
      <c r="P167" s="25" t="s">
        <v>42</v>
      </c>
      <c r="Q167" s="25">
        <f t="shared" si="58"/>
        <v>5</v>
      </c>
      <c r="R167" s="25" t="s">
        <v>43</v>
      </c>
      <c r="S167" s="25">
        <f t="shared" si="59"/>
        <v>5</v>
      </c>
      <c r="T167" s="25" t="s">
        <v>53</v>
      </c>
      <c r="U167" s="25">
        <f t="shared" si="60"/>
        <v>1</v>
      </c>
      <c r="V167" s="25" t="s">
        <v>34</v>
      </c>
      <c r="W167" s="25">
        <f t="shared" si="61"/>
        <v>10</v>
      </c>
      <c r="X167" s="26">
        <f t="shared" si="62"/>
        <v>625</v>
      </c>
      <c r="Y167" s="25" t="str">
        <f t="shared" si="63"/>
        <v>Baja</v>
      </c>
      <c r="Z167" s="61" t="s">
        <v>541</v>
      </c>
      <c r="AA167" s="63" t="s">
        <v>346</v>
      </c>
      <c r="AB167" s="64"/>
      <c r="AC167" s="65" t="s">
        <v>542</v>
      </c>
      <c r="AD167" s="66"/>
      <c r="AE167" s="65" t="s">
        <v>543</v>
      </c>
      <c r="AF167" s="65" t="s">
        <v>544</v>
      </c>
    </row>
    <row r="168" spans="1:32" ht="409.6" customHeight="1">
      <c r="A168" s="187"/>
      <c r="B168" s="254"/>
      <c r="C168" s="187"/>
      <c r="D168" s="187"/>
      <c r="E168" s="187"/>
      <c r="F168" s="187"/>
      <c r="G168" s="22" t="s">
        <v>69</v>
      </c>
      <c r="H168" s="49" t="s">
        <v>545</v>
      </c>
      <c r="I168" s="24" t="s">
        <v>230</v>
      </c>
      <c r="J168" s="4"/>
      <c r="K168" s="5"/>
      <c r="L168" s="25" t="s">
        <v>40</v>
      </c>
      <c r="M168" s="25">
        <f t="shared" si="56"/>
        <v>5</v>
      </c>
      <c r="N168" s="25" t="s">
        <v>53</v>
      </c>
      <c r="O168" s="25">
        <f t="shared" si="57"/>
        <v>1</v>
      </c>
      <c r="P168" s="25" t="s">
        <v>42</v>
      </c>
      <c r="Q168" s="25">
        <f t="shared" si="58"/>
        <v>5</v>
      </c>
      <c r="R168" s="25" t="s">
        <v>117</v>
      </c>
      <c r="S168" s="25">
        <f t="shared" si="59"/>
        <v>1</v>
      </c>
      <c r="T168" s="25" t="s">
        <v>44</v>
      </c>
      <c r="U168" s="25">
        <f t="shared" si="60"/>
        <v>5</v>
      </c>
      <c r="V168" s="25" t="s">
        <v>34</v>
      </c>
      <c r="W168" s="25">
        <f t="shared" si="61"/>
        <v>10</v>
      </c>
      <c r="X168" s="26">
        <f t="shared" si="62"/>
        <v>125</v>
      </c>
      <c r="Y168" s="25" t="str">
        <f t="shared" si="63"/>
        <v>Baja</v>
      </c>
      <c r="Z168" s="43" t="s">
        <v>231</v>
      </c>
      <c r="AA168" s="25" t="s">
        <v>34</v>
      </c>
      <c r="AB168" s="27" t="str">
        <f>IF(X168&gt;=6249,"Significativo",IF(AA168="No","Significativo","No Significativo"))</f>
        <v>No Significativo</v>
      </c>
      <c r="AC168" s="41"/>
      <c r="AD168" s="32" t="s">
        <v>232</v>
      </c>
      <c r="AE168" s="25" t="s">
        <v>233</v>
      </c>
      <c r="AF168" s="32" t="s">
        <v>234</v>
      </c>
    </row>
    <row r="169" spans="1:32" ht="214.5" customHeight="1">
      <c r="A169" s="188" t="s">
        <v>30</v>
      </c>
      <c r="B169" s="208" t="s">
        <v>79</v>
      </c>
      <c r="C169" s="224" t="s">
        <v>546</v>
      </c>
      <c r="D169" s="219" t="s">
        <v>547</v>
      </c>
      <c r="E169" s="219" t="s">
        <v>548</v>
      </c>
      <c r="F169" s="204" t="s">
        <v>64</v>
      </c>
      <c r="G169" s="22" t="s">
        <v>49</v>
      </c>
      <c r="H169" s="49" t="s">
        <v>549</v>
      </c>
      <c r="I169" s="62" t="s">
        <v>51</v>
      </c>
      <c r="J169" s="4"/>
      <c r="K169" s="5"/>
      <c r="L169" s="25" t="s">
        <v>52</v>
      </c>
      <c r="M169" s="25">
        <f t="shared" si="56"/>
        <v>1</v>
      </c>
      <c r="N169" s="25" t="s">
        <v>41</v>
      </c>
      <c r="O169" s="25">
        <f t="shared" si="57"/>
        <v>5</v>
      </c>
      <c r="P169" s="25" t="s">
        <v>83</v>
      </c>
      <c r="Q169" s="25">
        <f t="shared" si="58"/>
        <v>1</v>
      </c>
      <c r="R169" s="25" t="s">
        <v>43</v>
      </c>
      <c r="S169" s="25">
        <f t="shared" si="59"/>
        <v>5</v>
      </c>
      <c r="T169" s="25" t="s">
        <v>44</v>
      </c>
      <c r="U169" s="25">
        <f t="shared" si="60"/>
        <v>5</v>
      </c>
      <c r="V169" s="25" t="s">
        <v>34</v>
      </c>
      <c r="W169" s="25">
        <f t="shared" si="61"/>
        <v>10</v>
      </c>
      <c r="X169" s="26">
        <f t="shared" si="62"/>
        <v>125</v>
      </c>
      <c r="Y169" s="25" t="str">
        <f t="shared" si="63"/>
        <v>Baja</v>
      </c>
      <c r="Z169" s="25" t="s">
        <v>54</v>
      </c>
      <c r="AA169" s="25" t="s">
        <v>34</v>
      </c>
      <c r="AB169" s="27" t="str">
        <f>IF(X169&gt;=6249,"Significativo",IF(AA169="No","Significativo","No Significativo"))</f>
        <v>No Significativo</v>
      </c>
      <c r="AC169" s="32" t="s">
        <v>829</v>
      </c>
      <c r="AD169" s="32"/>
      <c r="AE169" s="25" t="s">
        <v>462</v>
      </c>
      <c r="AF169" s="32" t="s">
        <v>463</v>
      </c>
    </row>
    <row r="170" spans="1:32" ht="333.75" customHeight="1">
      <c r="A170" s="186"/>
      <c r="B170" s="186"/>
      <c r="C170" s="186"/>
      <c r="D170" s="186"/>
      <c r="E170" s="186"/>
      <c r="F170" s="186"/>
      <c r="G170" s="22" t="s">
        <v>153</v>
      </c>
      <c r="H170" s="49" t="s">
        <v>550</v>
      </c>
      <c r="I170" s="24" t="s">
        <v>155</v>
      </c>
      <c r="J170" s="4"/>
      <c r="K170" s="5"/>
      <c r="L170" s="25" t="s">
        <v>52</v>
      </c>
      <c r="M170" s="25">
        <f t="shared" si="56"/>
        <v>1</v>
      </c>
      <c r="N170" s="25" t="s">
        <v>53</v>
      </c>
      <c r="O170" s="25">
        <f t="shared" si="57"/>
        <v>1</v>
      </c>
      <c r="P170" s="25" t="s">
        <v>83</v>
      </c>
      <c r="Q170" s="25">
        <f t="shared" si="58"/>
        <v>1</v>
      </c>
      <c r="R170" s="25" t="s">
        <v>117</v>
      </c>
      <c r="S170" s="25">
        <f t="shared" si="59"/>
        <v>1</v>
      </c>
      <c r="T170" s="25" t="s">
        <v>53</v>
      </c>
      <c r="U170" s="25">
        <f t="shared" si="60"/>
        <v>1</v>
      </c>
      <c r="V170" s="25" t="s">
        <v>34</v>
      </c>
      <c r="W170" s="25">
        <f t="shared" si="61"/>
        <v>10</v>
      </c>
      <c r="X170" s="26">
        <f t="shared" si="62"/>
        <v>1</v>
      </c>
      <c r="Y170" s="25" t="str">
        <f t="shared" si="63"/>
        <v>Baja</v>
      </c>
      <c r="Z170" s="25" t="s">
        <v>156</v>
      </c>
      <c r="AA170" s="25" t="s">
        <v>34</v>
      </c>
      <c r="AB170" s="27" t="str">
        <f>IF(X170&gt;=6249,"Significativo",IF(AA170="No","Significativo","No Significativo"))</f>
        <v>No Significativo</v>
      </c>
      <c r="AC170" s="32" t="s">
        <v>443</v>
      </c>
      <c r="AD170" s="32" t="s">
        <v>363</v>
      </c>
      <c r="AE170" s="25" t="s">
        <v>221</v>
      </c>
      <c r="AF170" s="25" t="s">
        <v>314</v>
      </c>
    </row>
    <row r="171" spans="1:32" ht="79.5" customHeight="1">
      <c r="A171" s="186"/>
      <c r="B171" s="186"/>
      <c r="C171" s="186"/>
      <c r="D171" s="186"/>
      <c r="E171" s="186"/>
      <c r="F171" s="186"/>
      <c r="G171" s="218" t="s">
        <v>35</v>
      </c>
      <c r="H171" s="219" t="s">
        <v>551</v>
      </c>
      <c r="I171" s="220" t="s">
        <v>37</v>
      </c>
      <c r="J171" s="4"/>
      <c r="K171" s="5"/>
      <c r="L171" s="206" t="s">
        <v>40</v>
      </c>
      <c r="M171" s="206">
        <f t="shared" si="56"/>
        <v>5</v>
      </c>
      <c r="N171" s="206" t="s">
        <v>41</v>
      </c>
      <c r="O171" s="206">
        <f t="shared" si="57"/>
        <v>5</v>
      </c>
      <c r="P171" s="206" t="s">
        <v>42</v>
      </c>
      <c r="Q171" s="206">
        <f t="shared" si="58"/>
        <v>5</v>
      </c>
      <c r="R171" s="206" t="s">
        <v>43</v>
      </c>
      <c r="S171" s="206">
        <f t="shared" si="59"/>
        <v>5</v>
      </c>
      <c r="T171" s="206" t="s">
        <v>44</v>
      </c>
      <c r="U171" s="206">
        <f t="shared" si="60"/>
        <v>5</v>
      </c>
      <c r="V171" s="206" t="s">
        <v>34</v>
      </c>
      <c r="W171" s="206">
        <f t="shared" si="61"/>
        <v>10</v>
      </c>
      <c r="X171" s="205">
        <f t="shared" si="62"/>
        <v>3125</v>
      </c>
      <c r="Y171" s="206" t="str">
        <f t="shared" si="63"/>
        <v>Moderada</v>
      </c>
      <c r="Z171" s="206" t="s">
        <v>45</v>
      </c>
      <c r="AA171" s="206" t="s">
        <v>34</v>
      </c>
      <c r="AB171" s="203" t="str">
        <f>IF(X171&gt;=6249,"Significativo",IF(AA171="No","Significativo","No Significativo"))</f>
        <v>No Significativo</v>
      </c>
      <c r="AC171" s="204"/>
      <c r="AD171" s="206" t="s">
        <v>189</v>
      </c>
      <c r="AE171" s="219" t="s">
        <v>190</v>
      </c>
      <c r="AF171" s="219" t="s">
        <v>191</v>
      </c>
    </row>
    <row r="172" spans="1:32" ht="15.75" customHeight="1">
      <c r="A172" s="186"/>
      <c r="B172" s="186"/>
      <c r="C172" s="186"/>
      <c r="D172" s="186"/>
      <c r="E172" s="186"/>
      <c r="F172" s="186"/>
      <c r="G172" s="186"/>
      <c r="H172" s="186"/>
      <c r="I172" s="186"/>
      <c r="J172" s="4"/>
      <c r="K172" s="5"/>
      <c r="L172" s="186"/>
      <c r="M172" s="186"/>
      <c r="N172" s="18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</row>
    <row r="173" spans="1:32" ht="108.75" customHeight="1">
      <c r="A173" s="187"/>
      <c r="B173" s="187"/>
      <c r="C173" s="187"/>
      <c r="D173" s="187"/>
      <c r="E173" s="187"/>
      <c r="F173" s="187"/>
      <c r="G173" s="187"/>
      <c r="H173" s="187"/>
      <c r="I173" s="187"/>
      <c r="J173" s="4"/>
      <c r="K173" s="5"/>
      <c r="L173" s="187"/>
      <c r="M173" s="187"/>
      <c r="N173" s="187"/>
      <c r="O173" s="187"/>
      <c r="P173" s="187"/>
      <c r="Q173" s="187"/>
      <c r="R173" s="187"/>
      <c r="S173" s="187"/>
      <c r="T173" s="187"/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F173" s="187"/>
    </row>
    <row r="174" spans="1:32" ht="196.5" customHeight="1">
      <c r="A174" s="188" t="s">
        <v>30</v>
      </c>
      <c r="B174" s="208" t="s">
        <v>79</v>
      </c>
      <c r="C174" s="224" t="s">
        <v>552</v>
      </c>
      <c r="D174" s="219" t="s">
        <v>553</v>
      </c>
      <c r="E174" s="219" t="s">
        <v>554</v>
      </c>
      <c r="F174" s="204" t="s">
        <v>64</v>
      </c>
      <c r="G174" s="22" t="s">
        <v>49</v>
      </c>
      <c r="H174" s="49" t="s">
        <v>555</v>
      </c>
      <c r="I174" s="62" t="s">
        <v>51</v>
      </c>
      <c r="J174" s="4"/>
      <c r="K174" s="5"/>
      <c r="L174" s="25" t="s">
        <v>52</v>
      </c>
      <c r="M174" s="25">
        <f>IF(L174="Puntual",1,IF(L174="Local",5,10))</f>
        <v>1</v>
      </c>
      <c r="N174" s="25" t="s">
        <v>41</v>
      </c>
      <c r="O174" s="25">
        <f>IF(N174="Baja",1,IF(N174="Media",5,10))</f>
        <v>5</v>
      </c>
      <c r="P174" s="25" t="s">
        <v>83</v>
      </c>
      <c r="Q174" s="25">
        <f>IF(P174="Breve",1,IF(P174="Temporal",5,10))</f>
        <v>1</v>
      </c>
      <c r="R174" s="25" t="s">
        <v>43</v>
      </c>
      <c r="S174" s="25">
        <f>IF(R174="Reversible",1,IF(R174="Recuperable",5,10))</f>
        <v>5</v>
      </c>
      <c r="T174" s="25" t="s">
        <v>44</v>
      </c>
      <c r="U174" s="25">
        <f>IF(T174="Baja",1,IF(T174="Moderada",5,10))</f>
        <v>5</v>
      </c>
      <c r="V174" s="25" t="s">
        <v>34</v>
      </c>
      <c r="W174" s="25">
        <f>IF(V174="No",1,10)</f>
        <v>10</v>
      </c>
      <c r="X174" s="26">
        <f>SUM(M174*O174*Q174*S174*U174)</f>
        <v>125</v>
      </c>
      <c r="Y174" s="25" t="str">
        <f>IF(X174&gt;=10000,"Alta",IF(X174&gt;=1250,"Moderada",IF(X174&lt;=1000,"Baja")))</f>
        <v>Baja</v>
      </c>
      <c r="Z174" s="25" t="s">
        <v>54</v>
      </c>
      <c r="AA174" s="25" t="s">
        <v>34</v>
      </c>
      <c r="AB174" s="27" t="str">
        <f>IF(X174&gt;=6249,"Significativo",IF(AA174="No","Significativo","No Significativo"))</f>
        <v>No Significativo</v>
      </c>
      <c r="AC174" s="32" t="s">
        <v>829</v>
      </c>
      <c r="AD174" s="32"/>
      <c r="AE174" s="25" t="s">
        <v>462</v>
      </c>
      <c r="AF174" s="32" t="s">
        <v>463</v>
      </c>
    </row>
    <row r="175" spans="1:32" ht="243.75" customHeight="1">
      <c r="A175" s="186"/>
      <c r="B175" s="186"/>
      <c r="C175" s="186"/>
      <c r="D175" s="186"/>
      <c r="E175" s="186"/>
      <c r="F175" s="186"/>
      <c r="G175" s="22" t="s">
        <v>147</v>
      </c>
      <c r="H175" s="49" t="s">
        <v>556</v>
      </c>
      <c r="I175" s="62" t="s">
        <v>149</v>
      </c>
      <c r="J175" s="4"/>
      <c r="K175" s="5"/>
      <c r="L175" s="25" t="s">
        <v>52</v>
      </c>
      <c r="M175" s="25">
        <f>IF(L175="Puntual",1,IF(L175="Local",5,10))</f>
        <v>1</v>
      </c>
      <c r="N175" s="25" t="s">
        <v>41</v>
      </c>
      <c r="O175" s="25">
        <f>IF(N175="Baja",1,IF(N175="Media",5,10))</f>
        <v>5</v>
      </c>
      <c r="P175" s="25" t="s">
        <v>42</v>
      </c>
      <c r="Q175" s="25">
        <f>IF(P175="Breve",1,IF(P175="Temporal",5,10))</f>
        <v>5</v>
      </c>
      <c r="R175" s="25" t="s">
        <v>43</v>
      </c>
      <c r="S175" s="25">
        <f>IF(R175="Reversible",1,IF(R175="Recuperable",5,10))</f>
        <v>5</v>
      </c>
      <c r="T175" s="25" t="s">
        <v>44</v>
      </c>
      <c r="U175" s="25">
        <f>IF(T175="Baja",1,IF(T175="Moderada",5,10))</f>
        <v>5</v>
      </c>
      <c r="V175" s="25" t="s">
        <v>34</v>
      </c>
      <c r="W175" s="25">
        <f>IF(V175="No",1,10)</f>
        <v>10</v>
      </c>
      <c r="X175" s="26">
        <f>SUM(M175*O175*Q175*S175*U175)</f>
        <v>625</v>
      </c>
      <c r="Y175" s="25" t="str">
        <f>IF(X175&gt;=10000,"Alta",IF(X175&gt;=1250,"Moderada",IF(X175&lt;=1000,"Baja")))</f>
        <v>Baja</v>
      </c>
      <c r="Z175" s="25" t="s">
        <v>74</v>
      </c>
      <c r="AA175" s="25" t="s">
        <v>34</v>
      </c>
      <c r="AB175" s="27" t="str">
        <f>IF(X175&gt;=6249,"Significativo",IF(AA175="No","Significativo","No Significativo"))</f>
        <v>No Significativo</v>
      </c>
      <c r="AC175" s="41"/>
      <c r="AD175" s="32" t="s">
        <v>337</v>
      </c>
      <c r="AE175" s="25" t="s">
        <v>338</v>
      </c>
      <c r="AF175" s="32" t="s">
        <v>327</v>
      </c>
    </row>
    <row r="176" spans="1:32" ht="93" customHeight="1">
      <c r="A176" s="186"/>
      <c r="B176" s="186"/>
      <c r="C176" s="186"/>
      <c r="D176" s="186"/>
      <c r="E176" s="186"/>
      <c r="F176" s="186"/>
      <c r="G176" s="252" t="s">
        <v>557</v>
      </c>
      <c r="H176" s="221" t="s">
        <v>558</v>
      </c>
      <c r="I176" s="220" t="s">
        <v>230</v>
      </c>
      <c r="J176" s="4"/>
      <c r="K176" s="5"/>
      <c r="L176" s="206" t="s">
        <v>40</v>
      </c>
      <c r="M176" s="206">
        <f>IF(L176="Puntual",1,IF(L176="Local",5,10))</f>
        <v>5</v>
      </c>
      <c r="N176" s="206" t="s">
        <v>53</v>
      </c>
      <c r="O176" s="206">
        <f>IF(N176="Baja",1,IF(N176="Media",5,10))</f>
        <v>1</v>
      </c>
      <c r="P176" s="206" t="s">
        <v>42</v>
      </c>
      <c r="Q176" s="206">
        <f>IF(P176="Breve",1,IF(P176="Temporal",5,10))</f>
        <v>5</v>
      </c>
      <c r="R176" s="206" t="s">
        <v>117</v>
      </c>
      <c r="S176" s="206">
        <f>IF(R176="Reversible",1,IF(R176="Recuperable",5,10))</f>
        <v>1</v>
      </c>
      <c r="T176" s="206" t="s">
        <v>44</v>
      </c>
      <c r="U176" s="206">
        <f>IF(T176="Baja",1,IF(T176="Moderada",5,10))</f>
        <v>5</v>
      </c>
      <c r="V176" s="206" t="s">
        <v>34</v>
      </c>
      <c r="W176" s="206">
        <f>IF(V176="No",1,10)</f>
        <v>10</v>
      </c>
      <c r="X176" s="205">
        <f>SUM(M176*O176*Q176*S176*U176)</f>
        <v>125</v>
      </c>
      <c r="Y176" s="206" t="str">
        <f>IF(X176&gt;=10000,"Alta",IF(X176&gt;=1250,"Moderada",IF(X176&lt;=1000,"Baja")))</f>
        <v>Baja</v>
      </c>
      <c r="Z176" s="239" t="s">
        <v>231</v>
      </c>
      <c r="AA176" s="206" t="s">
        <v>34</v>
      </c>
      <c r="AB176" s="203" t="str">
        <f>IF(X176&gt;=6249,"Significativo",IF(AA176="No","Significativo","No Significativo"))</f>
        <v>No Significativo</v>
      </c>
      <c r="AC176" s="224"/>
      <c r="AD176" s="219" t="s">
        <v>232</v>
      </c>
      <c r="AE176" s="206" t="s">
        <v>233</v>
      </c>
      <c r="AF176" s="219" t="s">
        <v>234</v>
      </c>
    </row>
    <row r="177" spans="1:32" ht="66" customHeight="1">
      <c r="A177" s="186"/>
      <c r="B177" s="186"/>
      <c r="C177" s="186"/>
      <c r="D177" s="186"/>
      <c r="E177" s="186"/>
      <c r="F177" s="186"/>
      <c r="G177" s="253"/>
      <c r="H177" s="186"/>
      <c r="I177" s="186"/>
      <c r="J177" s="4"/>
      <c r="K177" s="5"/>
      <c r="L177" s="186"/>
      <c r="M177" s="186"/>
      <c r="N177" s="186"/>
      <c r="O177" s="186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</row>
    <row r="178" spans="1:32" ht="375" customHeight="1">
      <c r="A178" s="187"/>
      <c r="B178" s="187"/>
      <c r="C178" s="187"/>
      <c r="D178" s="187"/>
      <c r="E178" s="187"/>
      <c r="F178" s="187"/>
      <c r="G178" s="254"/>
      <c r="H178" s="187"/>
      <c r="I178" s="187"/>
      <c r="J178" s="4"/>
      <c r="K178" s="5"/>
      <c r="L178" s="187"/>
      <c r="M178" s="187"/>
      <c r="N178" s="187"/>
      <c r="O178" s="187"/>
      <c r="P178" s="187"/>
      <c r="Q178" s="187"/>
      <c r="R178" s="187"/>
      <c r="S178" s="187"/>
      <c r="T178" s="187"/>
      <c r="U178" s="187"/>
      <c r="V178" s="187"/>
      <c r="W178" s="187"/>
      <c r="X178" s="187"/>
      <c r="Y178" s="187"/>
      <c r="Z178" s="187"/>
      <c r="AA178" s="187"/>
      <c r="AB178" s="187"/>
      <c r="AC178" s="187"/>
      <c r="AD178" s="187"/>
      <c r="AE178" s="187"/>
      <c r="AF178" s="187"/>
    </row>
    <row r="179" spans="1:32" ht="85.5" customHeight="1">
      <c r="A179" s="188"/>
      <c r="B179" s="208" t="s">
        <v>79</v>
      </c>
      <c r="C179" s="224" t="s">
        <v>559</v>
      </c>
      <c r="D179" s="219" t="s">
        <v>560</v>
      </c>
      <c r="E179" s="219" t="s">
        <v>561</v>
      </c>
      <c r="F179" s="204" t="s">
        <v>64</v>
      </c>
      <c r="G179" s="218" t="s">
        <v>49</v>
      </c>
      <c r="H179" s="221" t="s">
        <v>562</v>
      </c>
      <c r="I179" s="220" t="s">
        <v>51</v>
      </c>
      <c r="J179" s="4"/>
      <c r="K179" s="5"/>
      <c r="L179" s="206" t="s">
        <v>52</v>
      </c>
      <c r="M179" s="206">
        <f>IF(L179="Puntual",1,IF(L179="Local",5,10))</f>
        <v>1</v>
      </c>
      <c r="N179" s="206" t="s">
        <v>41</v>
      </c>
      <c r="O179" s="206">
        <f>IF(N179="Baja",1,IF(N179="Media",5,10))</f>
        <v>5</v>
      </c>
      <c r="P179" s="206" t="s">
        <v>83</v>
      </c>
      <c r="Q179" s="206">
        <f>IF(P179="Breve",1,IF(P179="Temporal",5,10))</f>
        <v>1</v>
      </c>
      <c r="R179" s="206" t="s">
        <v>43</v>
      </c>
      <c r="S179" s="206">
        <f>IF(R179="Reversible",1,IF(R179="Recuperable",5,10))</f>
        <v>5</v>
      </c>
      <c r="T179" s="206" t="s">
        <v>44</v>
      </c>
      <c r="U179" s="206">
        <f>IF(T179="Baja",1,IF(T179="Moderada",5,10))</f>
        <v>5</v>
      </c>
      <c r="V179" s="206" t="s">
        <v>34</v>
      </c>
      <c r="W179" s="206">
        <f>IF(V179="No",1,10)</f>
        <v>10</v>
      </c>
      <c r="X179" s="205">
        <f>SUM(M179*O179*Q179*S179*U179)</f>
        <v>125</v>
      </c>
      <c r="Y179" s="206" t="str">
        <f>IF(X179&gt;=10000,"Alta",IF(X179&gt;=1250,"Moderada",IF(X179&lt;=1000,"Baja")))</f>
        <v>Baja</v>
      </c>
      <c r="Z179" s="206" t="s">
        <v>54</v>
      </c>
      <c r="AA179" s="206" t="s">
        <v>34</v>
      </c>
      <c r="AB179" s="203" t="str">
        <f>IF(X179&gt;=6249,"Significativo",IF(AA179="No","Significativo","No Significativo"))</f>
        <v>No Significativo</v>
      </c>
      <c r="AC179" s="219" t="s">
        <v>829</v>
      </c>
      <c r="AD179" s="219" t="s">
        <v>704</v>
      </c>
      <c r="AE179" s="206" t="s">
        <v>462</v>
      </c>
      <c r="AF179" s="219" t="s">
        <v>463</v>
      </c>
    </row>
    <row r="180" spans="1:32" ht="51.75" customHeight="1">
      <c r="A180" s="186"/>
      <c r="B180" s="186"/>
      <c r="C180" s="186"/>
      <c r="D180" s="186"/>
      <c r="E180" s="186"/>
      <c r="F180" s="186"/>
      <c r="G180" s="187"/>
      <c r="H180" s="187"/>
      <c r="I180" s="187"/>
      <c r="J180" s="4"/>
      <c r="K180" s="5"/>
      <c r="L180" s="187"/>
      <c r="M180" s="187"/>
      <c r="N180" s="187"/>
      <c r="O180" s="187"/>
      <c r="P180" s="187"/>
      <c r="Q180" s="187"/>
      <c r="R180" s="187"/>
      <c r="S180" s="187"/>
      <c r="T180" s="187"/>
      <c r="U180" s="187"/>
      <c r="V180" s="187"/>
      <c r="W180" s="187"/>
      <c r="X180" s="187"/>
      <c r="Y180" s="187"/>
      <c r="Z180" s="187"/>
      <c r="AA180" s="187"/>
      <c r="AB180" s="187"/>
      <c r="AC180" s="187"/>
      <c r="AD180" s="187"/>
      <c r="AE180" s="187"/>
      <c r="AF180" s="187"/>
    </row>
    <row r="181" spans="1:32" ht="88.5" customHeight="1">
      <c r="A181" s="186"/>
      <c r="B181" s="186"/>
      <c r="C181" s="186"/>
      <c r="D181" s="186"/>
      <c r="E181" s="186"/>
      <c r="F181" s="186"/>
      <c r="G181" s="218" t="s">
        <v>35</v>
      </c>
      <c r="H181" s="221" t="s">
        <v>563</v>
      </c>
      <c r="I181" s="220" t="s">
        <v>37</v>
      </c>
      <c r="J181" s="4"/>
      <c r="K181" s="5"/>
      <c r="L181" s="206" t="s">
        <v>40</v>
      </c>
      <c r="M181" s="206">
        <f>IF(L181="Puntual",1,IF(L181="Local",5,10))</f>
        <v>5</v>
      </c>
      <c r="N181" s="206" t="s">
        <v>41</v>
      </c>
      <c r="O181" s="206">
        <f>IF(N181="Baja",1,IF(N181="Media",5,10))</f>
        <v>5</v>
      </c>
      <c r="P181" s="204" t="s">
        <v>42</v>
      </c>
      <c r="Q181" s="206">
        <f>IF(P181="Breve",1,IF(P181="Temporal",5,10))</f>
        <v>5</v>
      </c>
      <c r="R181" s="206" t="s">
        <v>43</v>
      </c>
      <c r="S181" s="206">
        <f>IF(R181="Reversible",1,IF(R181="Recuperable",5,10))</f>
        <v>5</v>
      </c>
      <c r="T181" s="206" t="s">
        <v>44</v>
      </c>
      <c r="U181" s="206">
        <f>IF(T181="Baja",1,IF(T181="Moderada",5,10))</f>
        <v>5</v>
      </c>
      <c r="V181" s="206" t="s">
        <v>34</v>
      </c>
      <c r="W181" s="206">
        <f>IF(V181="No",1,10)</f>
        <v>10</v>
      </c>
      <c r="X181" s="205">
        <f>SUM(M181*O181*Q181*S181*U181)</f>
        <v>3125</v>
      </c>
      <c r="Y181" s="206" t="str">
        <f>IF(X181&gt;=10000,"Alta",IF(X181&gt;=1250,"Moderada",IF(X181&lt;=1000,"Baja")))</f>
        <v>Moderada</v>
      </c>
      <c r="Z181" s="206" t="s">
        <v>45</v>
      </c>
      <c r="AA181" s="206" t="s">
        <v>34</v>
      </c>
      <c r="AB181" s="203" t="str">
        <f>IF(X181&gt;=6249,"Significativo",IF(AA181="No","Significativo","No Significativo"))</f>
        <v>No Significativo</v>
      </c>
      <c r="AC181" s="204"/>
      <c r="AD181" s="206" t="s">
        <v>189</v>
      </c>
      <c r="AE181" s="219" t="s">
        <v>190</v>
      </c>
      <c r="AF181" s="219" t="s">
        <v>191</v>
      </c>
    </row>
    <row r="182" spans="1:32" ht="15.75" customHeight="1">
      <c r="A182" s="186"/>
      <c r="B182" s="186"/>
      <c r="C182" s="186"/>
      <c r="D182" s="186"/>
      <c r="E182" s="186"/>
      <c r="F182" s="186"/>
      <c r="G182" s="186"/>
      <c r="H182" s="186"/>
      <c r="I182" s="186"/>
      <c r="J182" s="4"/>
      <c r="K182" s="5"/>
      <c r="L182" s="186"/>
      <c r="M182" s="186"/>
      <c r="N182" s="186"/>
      <c r="O182" s="186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</row>
    <row r="183" spans="1:32" ht="102" customHeight="1">
      <c r="A183" s="187"/>
      <c r="B183" s="187"/>
      <c r="C183" s="187"/>
      <c r="D183" s="187"/>
      <c r="E183" s="187"/>
      <c r="F183" s="187"/>
      <c r="G183" s="187"/>
      <c r="H183" s="187"/>
      <c r="I183" s="187"/>
      <c r="J183" s="4"/>
      <c r="K183" s="5"/>
      <c r="L183" s="187"/>
      <c r="M183" s="187"/>
      <c r="N183" s="187"/>
      <c r="O183" s="187"/>
      <c r="P183" s="187"/>
      <c r="Q183" s="187"/>
      <c r="R183" s="187"/>
      <c r="S183" s="187"/>
      <c r="T183" s="187"/>
      <c r="U183" s="187"/>
      <c r="V183" s="187"/>
      <c r="W183" s="187"/>
      <c r="X183" s="187"/>
      <c r="Y183" s="187"/>
      <c r="Z183" s="187"/>
      <c r="AA183" s="187"/>
      <c r="AB183" s="187"/>
      <c r="AC183" s="187"/>
      <c r="AD183" s="187"/>
      <c r="AE183" s="187"/>
      <c r="AF183" s="187"/>
    </row>
    <row r="184" spans="1:32" ht="44.25" customHeight="1">
      <c r="A184" s="188"/>
      <c r="B184" s="208" t="s">
        <v>79</v>
      </c>
      <c r="C184" s="224" t="s">
        <v>564</v>
      </c>
      <c r="D184" s="219" t="s">
        <v>565</v>
      </c>
      <c r="E184" s="219" t="s">
        <v>566</v>
      </c>
      <c r="F184" s="204" t="s">
        <v>64</v>
      </c>
      <c r="G184" s="218" t="s">
        <v>49</v>
      </c>
      <c r="H184" s="221" t="s">
        <v>567</v>
      </c>
      <c r="I184" s="220" t="s">
        <v>51</v>
      </c>
      <c r="J184" s="4"/>
      <c r="K184" s="5"/>
      <c r="L184" s="206" t="s">
        <v>52</v>
      </c>
      <c r="M184" s="206">
        <f>IF(L184="Puntual",1,IF(L184="Local",5,10))</f>
        <v>1</v>
      </c>
      <c r="N184" s="206" t="s">
        <v>41</v>
      </c>
      <c r="O184" s="206">
        <f>IF(N184="Baja",1,IF(N184="Media",5,10))</f>
        <v>5</v>
      </c>
      <c r="P184" s="206" t="s">
        <v>83</v>
      </c>
      <c r="Q184" s="206">
        <f>IF(P184="Breve",1,IF(P184="Temporal",5,10))</f>
        <v>1</v>
      </c>
      <c r="R184" s="206" t="s">
        <v>43</v>
      </c>
      <c r="S184" s="206">
        <f>IF(R184="Reversible",1,IF(R184="Recuperable",5,10))</f>
        <v>5</v>
      </c>
      <c r="T184" s="206" t="s">
        <v>44</v>
      </c>
      <c r="U184" s="206">
        <f>IF(T184="Baja",1,IF(T184="Moderada",5,10))</f>
        <v>5</v>
      </c>
      <c r="V184" s="206" t="s">
        <v>34</v>
      </c>
      <c r="W184" s="206">
        <f>IF(V184="No",1,10)</f>
        <v>10</v>
      </c>
      <c r="X184" s="205">
        <f>SUM(M184*O184*Q184*S184*U184)</f>
        <v>125</v>
      </c>
      <c r="Y184" s="206" t="str">
        <f>IF(X184&gt;=10000,"Alta",IF(X184&gt;=1250,"Moderada",IF(X184&lt;=1000,"Baja")))</f>
        <v>Baja</v>
      </c>
      <c r="Z184" s="206" t="s">
        <v>54</v>
      </c>
      <c r="AA184" s="206" t="s">
        <v>34</v>
      </c>
      <c r="AB184" s="203" t="str">
        <f>IF(X184&gt;=6249,"Significativo",IF(AA184="No","Significativo","No Significativo"))</f>
        <v>No Significativo</v>
      </c>
      <c r="AC184" s="219" t="s">
        <v>830</v>
      </c>
      <c r="AD184" s="219"/>
      <c r="AE184" s="206" t="s">
        <v>462</v>
      </c>
      <c r="AF184" s="219" t="s">
        <v>463</v>
      </c>
    </row>
    <row r="185" spans="1:32" ht="115.5" customHeight="1">
      <c r="A185" s="186"/>
      <c r="B185" s="186"/>
      <c r="C185" s="186"/>
      <c r="D185" s="186"/>
      <c r="E185" s="186"/>
      <c r="F185" s="186"/>
      <c r="G185" s="187"/>
      <c r="H185" s="187"/>
      <c r="I185" s="187"/>
      <c r="J185" s="4"/>
      <c r="K185" s="5"/>
      <c r="L185" s="187"/>
      <c r="M185" s="187"/>
      <c r="N185" s="187"/>
      <c r="O185" s="187"/>
      <c r="P185" s="187"/>
      <c r="Q185" s="187"/>
      <c r="R185" s="187"/>
      <c r="S185" s="187"/>
      <c r="T185" s="187"/>
      <c r="U185" s="187"/>
      <c r="V185" s="187"/>
      <c r="W185" s="187"/>
      <c r="X185" s="187"/>
      <c r="Y185" s="187"/>
      <c r="Z185" s="187"/>
      <c r="AA185" s="187"/>
      <c r="AB185" s="187"/>
      <c r="AC185" s="187"/>
      <c r="AD185" s="187"/>
      <c r="AE185" s="187"/>
      <c r="AF185" s="187"/>
    </row>
    <row r="186" spans="1:32" ht="243" customHeight="1">
      <c r="A186" s="186"/>
      <c r="B186" s="186"/>
      <c r="C186" s="186"/>
      <c r="D186" s="186"/>
      <c r="E186" s="186"/>
      <c r="F186" s="186"/>
      <c r="G186" s="22" t="s">
        <v>147</v>
      </c>
      <c r="H186" s="49" t="s">
        <v>568</v>
      </c>
      <c r="I186" s="62" t="s">
        <v>149</v>
      </c>
      <c r="J186" s="4"/>
      <c r="K186" s="5"/>
      <c r="L186" s="25" t="s">
        <v>52</v>
      </c>
      <c r="M186" s="25">
        <f>IF(L186="Puntual",1,IF(L186="Local",5,10))</f>
        <v>1</v>
      </c>
      <c r="N186" s="25" t="s">
        <v>41</v>
      </c>
      <c r="O186" s="25">
        <f>IF(N186="Baja",1,IF(N186="Media",5,10))</f>
        <v>5</v>
      </c>
      <c r="P186" s="25" t="s">
        <v>42</v>
      </c>
      <c r="Q186" s="25">
        <f>IF(P186="Breve",1,IF(P186="Temporal",5,10))</f>
        <v>5</v>
      </c>
      <c r="R186" s="25" t="s">
        <v>43</v>
      </c>
      <c r="S186" s="25">
        <f>IF(R186="Reversible",1,IF(R186="Recuperable",5,10))</f>
        <v>5</v>
      </c>
      <c r="T186" s="25" t="s">
        <v>44</v>
      </c>
      <c r="U186" s="25">
        <f>IF(T186="Baja",1,IF(T186="Moderada",5,10))</f>
        <v>5</v>
      </c>
      <c r="V186" s="25" t="s">
        <v>34</v>
      </c>
      <c r="W186" s="25">
        <f>IF(V186="No",1,10)</f>
        <v>10</v>
      </c>
      <c r="X186" s="26">
        <f>SUM(M186*O186*Q186*S186*U186)</f>
        <v>625</v>
      </c>
      <c r="Y186" s="25" t="str">
        <f>IF(X186&gt;=10000,"Alta",IF(X186&gt;=1250,"Moderada",IF(X186&lt;=1000,"Baja")))</f>
        <v>Baja</v>
      </c>
      <c r="Z186" s="25" t="s">
        <v>74</v>
      </c>
      <c r="AA186" s="25" t="s">
        <v>34</v>
      </c>
      <c r="AB186" s="27" t="str">
        <f>IF(X186&gt;=6249,"Significativo",IF(AA186="No","Significativo","No Significativo"))</f>
        <v>No Significativo</v>
      </c>
      <c r="AD186" s="32" t="s">
        <v>337</v>
      </c>
      <c r="AE186" s="25" t="s">
        <v>338</v>
      </c>
      <c r="AF186" s="32" t="s">
        <v>327</v>
      </c>
    </row>
    <row r="187" spans="1:32" ht="252.75" customHeight="1">
      <c r="A187" s="186"/>
      <c r="B187" s="186"/>
      <c r="C187" s="186"/>
      <c r="D187" s="186"/>
      <c r="E187" s="186"/>
      <c r="F187" s="186"/>
      <c r="G187" s="22" t="s">
        <v>114</v>
      </c>
      <c r="H187" s="49" t="s">
        <v>569</v>
      </c>
      <c r="I187" s="62" t="s">
        <v>282</v>
      </c>
      <c r="J187" s="4"/>
      <c r="K187" s="5"/>
      <c r="L187" s="25" t="s">
        <v>40</v>
      </c>
      <c r="M187" s="25">
        <f>IF(L187="Puntual",1,IF(L187="Local",5,10))</f>
        <v>5</v>
      </c>
      <c r="N187" s="25" t="s">
        <v>41</v>
      </c>
      <c r="O187" s="25">
        <f>IF(N187="Baja",1,IF(N187="Media",5,10))</f>
        <v>5</v>
      </c>
      <c r="P187" s="25" t="s">
        <v>83</v>
      </c>
      <c r="Q187" s="25">
        <f>IF(P187="Breve",1,IF(P187="Temporal",5,10))</f>
        <v>1</v>
      </c>
      <c r="R187" s="25" t="s">
        <v>43</v>
      </c>
      <c r="S187" s="25">
        <f>IF(R187="Reversible",1,IF(R187="Recuperable",5,10))</f>
        <v>5</v>
      </c>
      <c r="T187" s="25" t="s">
        <v>53</v>
      </c>
      <c r="U187" s="25">
        <f>IF(T187="Baja",1,IF(T187="Moderada",5,10))</f>
        <v>1</v>
      </c>
      <c r="V187" s="25" t="s">
        <v>34</v>
      </c>
      <c r="W187" s="25">
        <f>IF(V187="No",1,10)</f>
        <v>10</v>
      </c>
      <c r="X187" s="56">
        <v>125</v>
      </c>
      <c r="Y187" s="25" t="str">
        <f>IF(X187&gt;=10000,"Alta",IF(X187&gt;=1250,"Moderada",IF(X187&lt;=1000,"Baja")))</f>
        <v>Baja</v>
      </c>
      <c r="Z187" s="28" t="s">
        <v>283</v>
      </c>
      <c r="AA187" s="28" t="s">
        <v>34</v>
      </c>
      <c r="AB187" s="27" t="s">
        <v>125</v>
      </c>
      <c r="AD187" s="32" t="s">
        <v>284</v>
      </c>
      <c r="AE187" s="32" t="s">
        <v>285</v>
      </c>
      <c r="AF187" s="32" t="s">
        <v>286</v>
      </c>
    </row>
    <row r="188" spans="1:32" ht="230.25" customHeight="1">
      <c r="A188" s="187"/>
      <c r="B188" s="187"/>
      <c r="C188" s="187"/>
      <c r="D188" s="187"/>
      <c r="E188" s="187"/>
      <c r="F188" s="187"/>
      <c r="G188" s="67" t="s">
        <v>570</v>
      </c>
      <c r="H188" s="42" t="s">
        <v>571</v>
      </c>
      <c r="I188" s="68" t="s">
        <v>37</v>
      </c>
      <c r="J188" s="4"/>
      <c r="K188" s="5"/>
      <c r="L188" s="69" t="s">
        <v>40</v>
      </c>
      <c r="M188" s="69">
        <f>IF(L188="Puntual",1,IF(L188="Local",5,10))</f>
        <v>5</v>
      </c>
      <c r="N188" s="69" t="s">
        <v>41</v>
      </c>
      <c r="O188" s="69">
        <f>IF(N188="Baja",1,IF(N188="Media",5,10))</f>
        <v>5</v>
      </c>
      <c r="P188" s="69" t="s">
        <v>42</v>
      </c>
      <c r="Q188" s="69">
        <f>IF(P188="Breve",1,IF(P188="Temporal",5,10))</f>
        <v>5</v>
      </c>
      <c r="R188" s="69" t="s">
        <v>43</v>
      </c>
      <c r="S188" s="69">
        <f>IF(R188="Reversible",1,IF(R188="Recuperable",5,10))</f>
        <v>5</v>
      </c>
      <c r="T188" s="69" t="s">
        <v>44</v>
      </c>
      <c r="U188" s="69">
        <f>IF(T188="Baja",1,IF(T188="Moderada",5,10))</f>
        <v>5</v>
      </c>
      <c r="V188" s="69" t="s">
        <v>34</v>
      </c>
      <c r="W188" s="69">
        <f>IF(V188="No",1,10)</f>
        <v>10</v>
      </c>
      <c r="X188" s="70">
        <f>SUM(M188*O188*Q188*S188*U188)</f>
        <v>3125</v>
      </c>
      <c r="Y188" s="69" t="str">
        <f>IF(X188&gt;=10000,"Alta",IF(X188&gt;=1250,"Moderada",IF(X188&lt;=1000,"Baja")))</f>
        <v>Moderada</v>
      </c>
      <c r="Z188" s="25" t="s">
        <v>45</v>
      </c>
      <c r="AA188" s="25" t="s">
        <v>34</v>
      </c>
      <c r="AB188" s="27" t="str">
        <f>IF(X188&gt;=6249,"Significativo",IF(AA188="No","Significativo","No Significativo"))</f>
        <v>No Significativo</v>
      </c>
      <c r="AD188" s="25" t="s">
        <v>189</v>
      </c>
      <c r="AE188" s="32" t="s">
        <v>190</v>
      </c>
      <c r="AF188" s="32" t="s">
        <v>191</v>
      </c>
    </row>
    <row r="189" spans="1:32" ht="15.75" customHeight="1">
      <c r="A189" s="188" t="s">
        <v>30</v>
      </c>
      <c r="B189" s="208" t="s">
        <v>79</v>
      </c>
      <c r="C189" s="224" t="s">
        <v>572</v>
      </c>
      <c r="D189" s="219" t="s">
        <v>573</v>
      </c>
      <c r="E189" s="219" t="s">
        <v>574</v>
      </c>
      <c r="F189" s="204" t="s">
        <v>64</v>
      </c>
      <c r="G189" s="218" t="s">
        <v>49</v>
      </c>
      <c r="H189" s="221" t="s">
        <v>575</v>
      </c>
      <c r="I189" s="220" t="s">
        <v>51</v>
      </c>
      <c r="J189" s="4"/>
      <c r="K189" s="5"/>
      <c r="L189" s="206" t="s">
        <v>52</v>
      </c>
      <c r="M189" s="206">
        <f>IF(L189="Puntual",1,IF(L189="Local",5,10))</f>
        <v>1</v>
      </c>
      <c r="N189" s="206" t="s">
        <v>41</v>
      </c>
      <c r="O189" s="206">
        <f>IF(N189="Baja",1,IF(N189="Media",5,10))</f>
        <v>5</v>
      </c>
      <c r="P189" s="206" t="s">
        <v>83</v>
      </c>
      <c r="Q189" s="206">
        <f>IF(P189="Breve",1,IF(P189="Temporal",5,10))</f>
        <v>1</v>
      </c>
      <c r="R189" s="206" t="s">
        <v>43</v>
      </c>
      <c r="S189" s="206">
        <f>IF(R189="Reversible",1,IF(R189="Recuperable",5,10))</f>
        <v>5</v>
      </c>
      <c r="T189" s="206" t="s">
        <v>44</v>
      </c>
      <c r="U189" s="206">
        <f>IF(T189="Baja",1,IF(T189="Moderada",5,10))</f>
        <v>5</v>
      </c>
      <c r="V189" s="206" t="s">
        <v>34</v>
      </c>
      <c r="W189" s="206">
        <f>IF(V189="No",1,10)</f>
        <v>10</v>
      </c>
      <c r="X189" s="205">
        <f>SUM(M189*O189*Q189*S189*U189)</f>
        <v>125</v>
      </c>
      <c r="Y189" s="206" t="str">
        <f>IF(X189&gt;=10000,"Alta",IF(X189&gt;=1250,"Moderada",IF(X189&lt;=1000,"Baja")))</f>
        <v>Baja</v>
      </c>
      <c r="Z189" s="206" t="s">
        <v>54</v>
      </c>
      <c r="AA189" s="206" t="s">
        <v>34</v>
      </c>
      <c r="AB189" s="203" t="str">
        <f>IF(X189&gt;=6249,"Significativo",IF(AA189="No","Significativo","No Significativo"))</f>
        <v>No Significativo</v>
      </c>
      <c r="AC189" s="219" t="s">
        <v>830</v>
      </c>
      <c r="AD189" s="219" t="s">
        <v>831</v>
      </c>
      <c r="AE189" s="206" t="s">
        <v>462</v>
      </c>
      <c r="AF189" s="219" t="s">
        <v>463</v>
      </c>
    </row>
    <row r="190" spans="1:32" ht="225" customHeight="1">
      <c r="A190" s="186"/>
      <c r="B190" s="186"/>
      <c r="C190" s="186"/>
      <c r="D190" s="186"/>
      <c r="E190" s="186"/>
      <c r="F190" s="186"/>
      <c r="G190" s="187"/>
      <c r="H190" s="187"/>
      <c r="I190" s="187"/>
      <c r="J190" s="4"/>
      <c r="K190" s="5"/>
      <c r="L190" s="187"/>
      <c r="M190" s="187"/>
      <c r="N190" s="187"/>
      <c r="O190" s="187"/>
      <c r="P190" s="187"/>
      <c r="Q190" s="187"/>
      <c r="R190" s="187"/>
      <c r="S190" s="187"/>
      <c r="T190" s="187"/>
      <c r="U190" s="187"/>
      <c r="V190" s="187"/>
      <c r="W190" s="187"/>
      <c r="X190" s="187"/>
      <c r="Y190" s="187"/>
      <c r="Z190" s="187"/>
      <c r="AA190" s="187"/>
      <c r="AB190" s="187"/>
      <c r="AC190" s="187"/>
      <c r="AD190" s="187"/>
      <c r="AE190" s="187"/>
      <c r="AF190" s="187"/>
    </row>
    <row r="191" spans="1:32" ht="409.5" customHeight="1">
      <c r="A191" s="186"/>
      <c r="B191" s="186"/>
      <c r="C191" s="186"/>
      <c r="D191" s="186"/>
      <c r="E191" s="186"/>
      <c r="F191" s="186"/>
      <c r="G191" s="218" t="s">
        <v>69</v>
      </c>
      <c r="H191" s="221" t="s">
        <v>576</v>
      </c>
      <c r="I191" s="220" t="s">
        <v>230</v>
      </c>
      <c r="J191" s="4"/>
      <c r="K191" s="5"/>
      <c r="L191" s="206" t="s">
        <v>577</v>
      </c>
      <c r="M191" s="206">
        <f>IF(L191="Puntual",1,IF(L191="Local",5,10))</f>
        <v>5</v>
      </c>
      <c r="N191" s="206" t="s">
        <v>578</v>
      </c>
      <c r="O191" s="206">
        <f>IF(N191="Baja",1,IF(N191="Media",5,10))</f>
        <v>1</v>
      </c>
      <c r="P191" s="206" t="s">
        <v>579</v>
      </c>
      <c r="Q191" s="206">
        <f>IF(P191="Breve",1,IF(P191="Temporal",5,10))</f>
        <v>5</v>
      </c>
      <c r="R191" s="206" t="s">
        <v>117</v>
      </c>
      <c r="S191" s="206">
        <f>IF(R191="Reversible",1,IF(R191="Recuperable",5,10))</f>
        <v>1</v>
      </c>
      <c r="T191" s="206" t="s">
        <v>44</v>
      </c>
      <c r="U191" s="206">
        <f>IF(T191="Baja",1,IF(T191="Moderada",5,10))</f>
        <v>5</v>
      </c>
      <c r="V191" s="206" t="s">
        <v>34</v>
      </c>
      <c r="W191" s="206">
        <f>IF(V191="No",1,10)</f>
        <v>10</v>
      </c>
      <c r="X191" s="205">
        <f>SUM(M191*O191*Q191*S191*U191)</f>
        <v>125</v>
      </c>
      <c r="Y191" s="206" t="str">
        <f>IF(X191&gt;=10000,"Alta",IF(X191&gt;=1250,"Moderada",IF(X191&lt;=1000,"Baja")))</f>
        <v>Baja</v>
      </c>
      <c r="Z191" s="204" t="s">
        <v>580</v>
      </c>
      <c r="AA191" s="249" t="s">
        <v>34</v>
      </c>
      <c r="AB191" s="203" t="str">
        <f>IF(X191&gt;=6249,"Significativo",IF(AA191="No","Significativo","No Significativo"))</f>
        <v>No Significativo</v>
      </c>
      <c r="AC191" s="225"/>
      <c r="AD191" s="219" t="s">
        <v>232</v>
      </c>
      <c r="AE191" s="251" t="s">
        <v>233</v>
      </c>
      <c r="AF191" s="251" t="s">
        <v>234</v>
      </c>
    </row>
    <row r="192" spans="1:32" ht="2.25" customHeight="1">
      <c r="A192" s="186"/>
      <c r="B192" s="186"/>
      <c r="C192" s="186"/>
      <c r="D192" s="186"/>
      <c r="E192" s="186"/>
      <c r="F192" s="186"/>
      <c r="G192" s="187"/>
      <c r="H192" s="187"/>
      <c r="I192" s="187"/>
      <c r="J192" s="4"/>
      <c r="K192" s="5"/>
      <c r="L192" s="187"/>
      <c r="M192" s="187"/>
      <c r="N192" s="187"/>
      <c r="O192" s="187"/>
      <c r="P192" s="187"/>
      <c r="Q192" s="187"/>
      <c r="R192" s="187"/>
      <c r="S192" s="187"/>
      <c r="T192" s="187"/>
      <c r="U192" s="187"/>
      <c r="V192" s="187"/>
      <c r="W192" s="187"/>
      <c r="X192" s="187"/>
      <c r="Y192" s="187"/>
      <c r="Z192" s="187"/>
      <c r="AA192" s="187"/>
      <c r="AB192" s="187"/>
      <c r="AC192" s="187"/>
      <c r="AD192" s="187"/>
      <c r="AE192" s="187"/>
      <c r="AF192" s="187"/>
    </row>
    <row r="193" spans="1:32" ht="34.5" customHeight="1">
      <c r="A193" s="186"/>
      <c r="B193" s="186"/>
      <c r="C193" s="186"/>
      <c r="D193" s="186"/>
      <c r="E193" s="186"/>
      <c r="F193" s="186"/>
      <c r="G193" s="218" t="s">
        <v>570</v>
      </c>
      <c r="H193" s="221" t="s">
        <v>581</v>
      </c>
      <c r="I193" s="220" t="s">
        <v>37</v>
      </c>
      <c r="J193" s="4"/>
      <c r="K193" s="5"/>
      <c r="L193" s="206" t="s">
        <v>40</v>
      </c>
      <c r="M193" s="206">
        <f>IF(L193="Puntual",1,IF(L193="Local",5,10))</f>
        <v>5</v>
      </c>
      <c r="N193" s="206" t="s">
        <v>41</v>
      </c>
      <c r="O193" s="206">
        <f>IF(N193="Baja",1,IF(N193="Media",5,10))</f>
        <v>5</v>
      </c>
      <c r="P193" s="206" t="s">
        <v>42</v>
      </c>
      <c r="Q193" s="206">
        <f>IF(P193="Breve",1,IF(P193="Temporal",5,10))</f>
        <v>5</v>
      </c>
      <c r="R193" s="206" t="s">
        <v>43</v>
      </c>
      <c r="S193" s="206">
        <f>IF(R193="Reversible",1,IF(R193="Recuperable",5,10))</f>
        <v>5</v>
      </c>
      <c r="T193" s="206" t="s">
        <v>44</v>
      </c>
      <c r="U193" s="206">
        <f>IF(T193="Baja",1,IF(T193="Moderada",5,10))</f>
        <v>5</v>
      </c>
      <c r="V193" s="206" t="s">
        <v>34</v>
      </c>
      <c r="W193" s="206">
        <f>IF(V193="No",1,10)</f>
        <v>10</v>
      </c>
      <c r="X193" s="205">
        <f>SUM(M193*O193*Q193*S193*U193)</f>
        <v>3125</v>
      </c>
      <c r="Y193" s="206" t="str">
        <f>IF(X193&gt;=10000,"Alta",IF(X193&gt;=1250,"Moderada",IF(X193&lt;=1000,"Baja")))</f>
        <v>Moderada</v>
      </c>
      <c r="Z193" s="206" t="s">
        <v>45</v>
      </c>
      <c r="AA193" s="206" t="s">
        <v>34</v>
      </c>
      <c r="AB193" s="203" t="str">
        <f>IF(X193&gt;=6249,"Significativo",IF(AA193="No","Significativo","No Significativo"))</f>
        <v>No Significativo</v>
      </c>
      <c r="AC193" s="250"/>
      <c r="AD193" s="206" t="s">
        <v>189</v>
      </c>
      <c r="AE193" s="219" t="s">
        <v>190</v>
      </c>
      <c r="AF193" s="219" t="s">
        <v>191</v>
      </c>
    </row>
    <row r="194" spans="1:32" ht="15.75" customHeight="1">
      <c r="A194" s="186"/>
      <c r="B194" s="186"/>
      <c r="C194" s="186"/>
      <c r="D194" s="186"/>
      <c r="E194" s="186"/>
      <c r="F194" s="186"/>
      <c r="G194" s="186"/>
      <c r="H194" s="186"/>
      <c r="I194" s="186"/>
      <c r="J194" s="4"/>
      <c r="K194" s="5"/>
      <c r="L194" s="186"/>
      <c r="M194" s="186"/>
      <c r="N194" s="186"/>
      <c r="O194" s="186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</row>
    <row r="195" spans="1:32" ht="187.5" customHeight="1">
      <c r="A195" s="187"/>
      <c r="B195" s="187"/>
      <c r="C195" s="187"/>
      <c r="D195" s="187"/>
      <c r="E195" s="187"/>
      <c r="F195" s="187"/>
      <c r="G195" s="187"/>
      <c r="H195" s="187"/>
      <c r="I195" s="187"/>
      <c r="J195" s="4"/>
      <c r="K195" s="5"/>
      <c r="L195" s="187"/>
      <c r="M195" s="187"/>
      <c r="N195" s="187"/>
      <c r="O195" s="187"/>
      <c r="P195" s="187"/>
      <c r="Q195" s="187"/>
      <c r="R195" s="187"/>
      <c r="S195" s="187"/>
      <c r="T195" s="187"/>
      <c r="U195" s="187"/>
      <c r="V195" s="187"/>
      <c r="W195" s="187"/>
      <c r="X195" s="187"/>
      <c r="Y195" s="187"/>
      <c r="Z195" s="187"/>
      <c r="AA195" s="187"/>
      <c r="AB195" s="187"/>
      <c r="AC195" s="187"/>
      <c r="AD195" s="187"/>
      <c r="AE195" s="187"/>
      <c r="AF195" s="187"/>
    </row>
    <row r="196" spans="1:32" ht="15.75" customHeight="1">
      <c r="A196" s="188" t="s">
        <v>30</v>
      </c>
      <c r="B196" s="208" t="s">
        <v>79</v>
      </c>
      <c r="C196" s="224" t="s">
        <v>582</v>
      </c>
      <c r="D196" s="219" t="s">
        <v>583</v>
      </c>
      <c r="E196" s="219" t="s">
        <v>584</v>
      </c>
      <c r="F196" s="204" t="s">
        <v>64</v>
      </c>
      <c r="G196" s="218" t="s">
        <v>49</v>
      </c>
      <c r="H196" s="257" t="s">
        <v>585</v>
      </c>
      <c r="I196" s="220" t="s">
        <v>51</v>
      </c>
      <c r="J196" s="4"/>
      <c r="K196" s="5"/>
      <c r="L196" s="206" t="s">
        <v>52</v>
      </c>
      <c r="M196" s="206">
        <f>IF(L196="Puntual",1,IF(L196="Local",5,10))</f>
        <v>1</v>
      </c>
      <c r="N196" s="206" t="s">
        <v>41</v>
      </c>
      <c r="O196" s="206">
        <f>IF(N196="Baja",1,IF(N196="Media",5,10))</f>
        <v>5</v>
      </c>
      <c r="P196" s="206" t="s">
        <v>83</v>
      </c>
      <c r="Q196" s="206">
        <f>IF(P196="Breve",1,IF(P196="Temporal",5,10))</f>
        <v>1</v>
      </c>
      <c r="R196" s="206" t="s">
        <v>43</v>
      </c>
      <c r="S196" s="206">
        <f>IF(R196="Reversible",1,IF(R196="Recuperable",5,10))</f>
        <v>5</v>
      </c>
      <c r="T196" s="206" t="s">
        <v>44</v>
      </c>
      <c r="U196" s="206">
        <f>IF(T196="Baja",1,IF(T196="Moderada",5,10))</f>
        <v>5</v>
      </c>
      <c r="V196" s="206" t="s">
        <v>34</v>
      </c>
      <c r="W196" s="206">
        <f>IF(V196="No",1,10)</f>
        <v>10</v>
      </c>
      <c r="X196" s="205">
        <f>SUM(M196*O196*Q196*S196*U196)</f>
        <v>125</v>
      </c>
      <c r="Y196" s="206" t="str">
        <f>IF(X196&gt;=10000,"Alta",IF(X196&gt;=1250,"Moderada",IF(X196&lt;=1000,"Baja")))</f>
        <v>Baja</v>
      </c>
      <c r="Z196" s="206" t="s">
        <v>54</v>
      </c>
      <c r="AA196" s="206" t="s">
        <v>34</v>
      </c>
      <c r="AB196" s="203" t="str">
        <f>IF(X196&gt;=6249,"Significativo",IF(AA196="No","Significativo","No Significativo"))</f>
        <v>No Significativo</v>
      </c>
      <c r="AC196" s="219" t="s">
        <v>460</v>
      </c>
      <c r="AD196" s="219" t="s">
        <v>831</v>
      </c>
      <c r="AE196" s="206" t="s">
        <v>462</v>
      </c>
      <c r="AF196" s="219" t="s">
        <v>463</v>
      </c>
    </row>
    <row r="197" spans="1:32" ht="149.25" customHeight="1">
      <c r="A197" s="186"/>
      <c r="B197" s="186"/>
      <c r="C197" s="186"/>
      <c r="D197" s="186"/>
      <c r="E197" s="186"/>
      <c r="F197" s="186"/>
      <c r="G197" s="187"/>
      <c r="H197" s="223"/>
      <c r="I197" s="187"/>
      <c r="J197" s="4"/>
      <c r="K197" s="5"/>
      <c r="L197" s="187"/>
      <c r="M197" s="187"/>
      <c r="N197" s="187"/>
      <c r="O197" s="187"/>
      <c r="P197" s="187"/>
      <c r="Q197" s="187"/>
      <c r="R197" s="187"/>
      <c r="S197" s="187"/>
      <c r="T197" s="187"/>
      <c r="U197" s="187"/>
      <c r="V197" s="187"/>
      <c r="W197" s="187"/>
      <c r="X197" s="187"/>
      <c r="Y197" s="187"/>
      <c r="Z197" s="187"/>
      <c r="AA197" s="187"/>
      <c r="AB197" s="187"/>
      <c r="AC197" s="187"/>
      <c r="AD197" s="187"/>
      <c r="AE197" s="187"/>
      <c r="AF197" s="187"/>
    </row>
    <row r="198" spans="1:32" ht="49.5" customHeight="1">
      <c r="A198" s="186"/>
      <c r="B198" s="186"/>
      <c r="C198" s="186"/>
      <c r="D198" s="186"/>
      <c r="E198" s="186"/>
      <c r="F198" s="186"/>
      <c r="G198" s="218" t="s">
        <v>69</v>
      </c>
      <c r="H198" s="256" t="s">
        <v>586</v>
      </c>
      <c r="I198" s="220" t="s">
        <v>230</v>
      </c>
      <c r="J198" s="4"/>
      <c r="K198" s="5"/>
      <c r="L198" s="206" t="s">
        <v>577</v>
      </c>
      <c r="M198" s="206">
        <f>IF(L198="Puntual",1,IF(L198="Local",5,10))</f>
        <v>5</v>
      </c>
      <c r="N198" s="206" t="s">
        <v>578</v>
      </c>
      <c r="O198" s="206">
        <f>IF(N198="Baja",1,IF(N198="Media",5,10))</f>
        <v>1</v>
      </c>
      <c r="P198" s="206" t="s">
        <v>579</v>
      </c>
      <c r="Q198" s="206">
        <f>IF(P198="Breve",1,IF(P198="Temporal",5,10))</f>
        <v>5</v>
      </c>
      <c r="R198" s="206" t="s">
        <v>117</v>
      </c>
      <c r="S198" s="206">
        <f>IF(R198="Reversible",1,IF(R198="Recuperable",5,10))</f>
        <v>1</v>
      </c>
      <c r="T198" s="206" t="s">
        <v>44</v>
      </c>
      <c r="U198" s="206">
        <f>IF(T198="Baja",1,IF(T198="Moderada",5,10))</f>
        <v>5</v>
      </c>
      <c r="V198" s="206" t="s">
        <v>34</v>
      </c>
      <c r="W198" s="206">
        <f>IF(V198="No",1,10)</f>
        <v>10</v>
      </c>
      <c r="X198" s="205">
        <f>SUM(M198*O198*Q198*S198*U198)</f>
        <v>125</v>
      </c>
      <c r="Y198" s="206" t="str">
        <f>IF(X198&gt;=10000,"Alta",IF(X198&gt;=1250,"Moderada",IF(X198&lt;=1000,"Baja")))</f>
        <v>Baja</v>
      </c>
      <c r="Z198" s="204" t="s">
        <v>580</v>
      </c>
      <c r="AA198" s="204" t="s">
        <v>346</v>
      </c>
      <c r="AB198" s="203" t="str">
        <f>IF(X198&gt;=6249,"Significativo",IF(AA198="No","Significativo","No Significativo"))</f>
        <v>No Significativo</v>
      </c>
      <c r="AD198" s="219" t="s">
        <v>232</v>
      </c>
      <c r="AE198" s="251" t="s">
        <v>233</v>
      </c>
      <c r="AF198" s="251" t="s">
        <v>234</v>
      </c>
    </row>
    <row r="199" spans="1:32" ht="409.5" customHeight="1">
      <c r="A199" s="186"/>
      <c r="B199" s="186"/>
      <c r="C199" s="186"/>
      <c r="D199" s="186"/>
      <c r="E199" s="186"/>
      <c r="F199" s="186"/>
      <c r="G199" s="187"/>
      <c r="H199" s="223"/>
      <c r="I199" s="187"/>
      <c r="J199" s="4"/>
      <c r="K199" s="5"/>
      <c r="L199" s="187"/>
      <c r="M199" s="187"/>
      <c r="N199" s="187"/>
      <c r="O199" s="187"/>
      <c r="P199" s="187"/>
      <c r="Q199" s="187"/>
      <c r="R199" s="187"/>
      <c r="S199" s="187"/>
      <c r="T199" s="187"/>
      <c r="U199" s="187"/>
      <c r="V199" s="187"/>
      <c r="W199" s="187"/>
      <c r="X199" s="187"/>
      <c r="Y199" s="187"/>
      <c r="Z199" s="187"/>
      <c r="AA199" s="187"/>
      <c r="AB199" s="187"/>
      <c r="AD199" s="187"/>
      <c r="AE199" s="187"/>
      <c r="AF199" s="187"/>
    </row>
    <row r="200" spans="1:32" ht="46.5" customHeight="1">
      <c r="A200" s="186"/>
      <c r="B200" s="186"/>
      <c r="C200" s="186"/>
      <c r="D200" s="186"/>
      <c r="E200" s="186"/>
      <c r="F200" s="186"/>
      <c r="G200" s="218" t="s">
        <v>570</v>
      </c>
      <c r="H200" s="255" t="s">
        <v>587</v>
      </c>
      <c r="I200" s="220" t="s">
        <v>37</v>
      </c>
      <c r="J200" s="4"/>
      <c r="K200" s="5"/>
      <c r="L200" s="206" t="s">
        <v>40</v>
      </c>
      <c r="M200" s="206">
        <f>IF(L200="Puntual",1,IF(L200="Local",5,10))</f>
        <v>5</v>
      </c>
      <c r="N200" s="206" t="s">
        <v>41</v>
      </c>
      <c r="O200" s="206">
        <f>IF(N200="Baja",1,IF(N200="Media",5,10))</f>
        <v>5</v>
      </c>
      <c r="P200" s="206" t="s">
        <v>42</v>
      </c>
      <c r="Q200" s="206">
        <f>IF(P200="Breve",1,IF(P200="Temporal",5,10))</f>
        <v>5</v>
      </c>
      <c r="R200" s="206" t="s">
        <v>43</v>
      </c>
      <c r="S200" s="206">
        <f>IF(R200="Reversible",1,IF(R200="Recuperable",5,10))</f>
        <v>5</v>
      </c>
      <c r="T200" s="206" t="s">
        <v>44</v>
      </c>
      <c r="U200" s="206">
        <f>IF(T200="Baja",1,IF(T200="Moderada",5,10))</f>
        <v>5</v>
      </c>
      <c r="V200" s="206" t="s">
        <v>34</v>
      </c>
      <c r="W200" s="206">
        <f>IF(V200="No",1,10)</f>
        <v>10</v>
      </c>
      <c r="X200" s="205">
        <f>SUM(M200*O200*Q200*S200*U200)</f>
        <v>3125</v>
      </c>
      <c r="Y200" s="206" t="str">
        <f>IF(X200&gt;=10000,"Alta",IF(X200&gt;=1250,"Moderada",IF(X200&lt;=1000,"Baja")))</f>
        <v>Moderada</v>
      </c>
      <c r="Z200" s="206" t="s">
        <v>45</v>
      </c>
      <c r="AA200" s="206" t="s">
        <v>34</v>
      </c>
      <c r="AB200" s="203" t="str">
        <f>IF(X200&gt;=6249,"Significativo",IF(AA200="No","Significativo","No Significativo"))</f>
        <v>No Significativo</v>
      </c>
      <c r="AC200" s="225"/>
      <c r="AD200" s="206" t="s">
        <v>189</v>
      </c>
      <c r="AE200" s="219" t="s">
        <v>190</v>
      </c>
      <c r="AF200" s="219" t="s">
        <v>191</v>
      </c>
    </row>
    <row r="201" spans="1:32" ht="15.75" customHeight="1">
      <c r="A201" s="186"/>
      <c r="B201" s="186"/>
      <c r="C201" s="186"/>
      <c r="D201" s="186"/>
      <c r="E201" s="186"/>
      <c r="F201" s="186"/>
      <c r="G201" s="186"/>
      <c r="H201" s="223"/>
      <c r="I201" s="186"/>
      <c r="J201" s="4"/>
      <c r="K201" s="5"/>
      <c r="L201" s="186"/>
      <c r="M201" s="186"/>
      <c r="N201" s="186"/>
      <c r="O201" s="186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</row>
    <row r="202" spans="1:32" ht="153" customHeight="1">
      <c r="A202" s="186"/>
      <c r="B202" s="186"/>
      <c r="C202" s="186"/>
      <c r="D202" s="186"/>
      <c r="E202" s="186"/>
      <c r="F202" s="186"/>
      <c r="G202" s="187"/>
      <c r="H202" s="223"/>
      <c r="I202" s="187"/>
      <c r="J202" s="4"/>
      <c r="K202" s="5"/>
      <c r="L202" s="187"/>
      <c r="M202" s="187"/>
      <c r="N202" s="187"/>
      <c r="O202" s="187"/>
      <c r="P202" s="187"/>
      <c r="Q202" s="187"/>
      <c r="R202" s="187"/>
      <c r="S202" s="187"/>
      <c r="T202" s="187"/>
      <c r="U202" s="187"/>
      <c r="V202" s="187"/>
      <c r="W202" s="187"/>
      <c r="X202" s="187"/>
      <c r="Y202" s="187"/>
      <c r="Z202" s="187"/>
      <c r="AA202" s="187"/>
      <c r="AB202" s="187"/>
      <c r="AC202" s="187"/>
      <c r="AD202" s="187"/>
      <c r="AE202" s="187"/>
      <c r="AF202" s="187"/>
    </row>
    <row r="203" spans="1:32" ht="201.75" customHeight="1">
      <c r="A203" s="187"/>
      <c r="B203" s="187"/>
      <c r="C203" s="187"/>
      <c r="D203" s="187"/>
      <c r="E203" s="187"/>
      <c r="F203" s="187"/>
      <c r="G203" s="22" t="s">
        <v>147</v>
      </c>
      <c r="H203" s="42" t="s">
        <v>588</v>
      </c>
      <c r="I203" s="62" t="s">
        <v>149</v>
      </c>
      <c r="J203" s="4"/>
      <c r="K203" s="5"/>
      <c r="L203" s="25" t="s">
        <v>52</v>
      </c>
      <c r="M203" s="25">
        <f>IF(L203="Puntual",1,IF(L203="Local",5,10))</f>
        <v>1</v>
      </c>
      <c r="N203" s="25" t="s">
        <v>41</v>
      </c>
      <c r="O203" s="25">
        <f>IF(N203="Baja",1,IF(N203="Media",5,10))</f>
        <v>5</v>
      </c>
      <c r="P203" s="25" t="s">
        <v>42</v>
      </c>
      <c r="Q203" s="25">
        <f>IF(P203="Breve",1,IF(P203="Temporal",5,10))</f>
        <v>5</v>
      </c>
      <c r="R203" s="25" t="s">
        <v>43</v>
      </c>
      <c r="S203" s="25">
        <f>IF(R203="Reversible",1,IF(R203="Recuperable",5,10))</f>
        <v>5</v>
      </c>
      <c r="T203" s="25" t="s">
        <v>44</v>
      </c>
      <c r="U203" s="25">
        <f>IF(T203="Baja",1,IF(T203="Moderada",5,10))</f>
        <v>5</v>
      </c>
      <c r="V203" s="25" t="s">
        <v>34</v>
      </c>
      <c r="W203" s="25">
        <f>IF(V203="No",1,10)</f>
        <v>10</v>
      </c>
      <c r="X203" s="26">
        <f>SUM(M203*O203*Q203*S203*U203)</f>
        <v>625</v>
      </c>
      <c r="Y203" s="25" t="str">
        <f>IF(X203&gt;=10000,"Alta",IF(X203&gt;=1250,"Moderada",IF(X203&lt;=1000,"Baja")))</f>
        <v>Baja</v>
      </c>
      <c r="Z203" s="25" t="s">
        <v>74</v>
      </c>
      <c r="AA203" s="25" t="s">
        <v>34</v>
      </c>
      <c r="AB203" s="27" t="str">
        <f>IF(X203&gt;=6249,"Significativo",IF(AA203="No","Significativo","No Significativo"))</f>
        <v>No Significativo</v>
      </c>
      <c r="AD203" s="32" t="s">
        <v>337</v>
      </c>
      <c r="AE203" s="25" t="s">
        <v>338</v>
      </c>
      <c r="AF203" s="32" t="s">
        <v>327</v>
      </c>
    </row>
    <row r="204" spans="1:32" ht="38.25" customHeight="1">
      <c r="A204" s="188" t="s">
        <v>30</v>
      </c>
      <c r="B204" s="208" t="s">
        <v>79</v>
      </c>
      <c r="C204" s="224" t="s">
        <v>589</v>
      </c>
      <c r="D204" s="219" t="s">
        <v>590</v>
      </c>
      <c r="E204" s="219" t="s">
        <v>591</v>
      </c>
      <c r="F204" s="204" t="s">
        <v>64</v>
      </c>
      <c r="G204" s="218" t="s">
        <v>49</v>
      </c>
      <c r="H204" s="256" t="s">
        <v>592</v>
      </c>
      <c r="I204" s="220" t="s">
        <v>51</v>
      </c>
      <c r="J204" s="4"/>
      <c r="K204" s="5"/>
      <c r="L204" s="206" t="s">
        <v>52</v>
      </c>
      <c r="M204" s="206">
        <f>IF(L204="Puntual",1,IF(L204="Local",5,10))</f>
        <v>1</v>
      </c>
      <c r="N204" s="206" t="s">
        <v>41</v>
      </c>
      <c r="O204" s="206">
        <f>IF(N204="Baja",1,IF(N204="Media",5,10))</f>
        <v>5</v>
      </c>
      <c r="P204" s="206" t="s">
        <v>83</v>
      </c>
      <c r="Q204" s="206">
        <f>IF(P204="Breve",1,IF(P204="Temporal",5,10))</f>
        <v>1</v>
      </c>
      <c r="R204" s="206" t="s">
        <v>43</v>
      </c>
      <c r="S204" s="206">
        <f>IF(R204="Reversible",1,IF(R204="Recuperable",5,10))</f>
        <v>5</v>
      </c>
      <c r="T204" s="206" t="s">
        <v>44</v>
      </c>
      <c r="U204" s="206">
        <f>IF(T204="Baja",1,IF(T204="Moderada",5,10))</f>
        <v>5</v>
      </c>
      <c r="V204" s="206" t="s">
        <v>34</v>
      </c>
      <c r="W204" s="206">
        <f>IF(V204="No",1,10)</f>
        <v>10</v>
      </c>
      <c r="X204" s="205">
        <f>SUM(M204*O204*Q204*S204*U204)</f>
        <v>125</v>
      </c>
      <c r="Y204" s="206" t="str">
        <f>IF(X204&gt;=10000,"Alta",IF(X204&gt;=1250,"Moderada",IF(X204&lt;=1000,"Baja")))</f>
        <v>Baja</v>
      </c>
      <c r="Z204" s="206" t="s">
        <v>54</v>
      </c>
      <c r="AA204" s="206" t="s">
        <v>34</v>
      </c>
      <c r="AB204" s="203" t="str">
        <f>IF(X204&gt;=6249,"Significativo",IF(AA204="No","Significativo","No Significativo"))</f>
        <v>No Significativo</v>
      </c>
      <c r="AC204" s="219" t="s">
        <v>460</v>
      </c>
      <c r="AD204" s="219" t="s">
        <v>831</v>
      </c>
      <c r="AE204" s="206" t="s">
        <v>462</v>
      </c>
      <c r="AF204" s="219" t="s">
        <v>463</v>
      </c>
    </row>
    <row r="205" spans="1:32" ht="137.25" customHeight="1">
      <c r="A205" s="186"/>
      <c r="B205" s="186"/>
      <c r="C205" s="186"/>
      <c r="D205" s="186"/>
      <c r="E205" s="186"/>
      <c r="F205" s="186"/>
      <c r="G205" s="187"/>
      <c r="H205" s="223"/>
      <c r="I205" s="187"/>
      <c r="J205" s="4"/>
      <c r="K205" s="5"/>
      <c r="L205" s="187"/>
      <c r="M205" s="187"/>
      <c r="N205" s="187"/>
      <c r="O205" s="187"/>
      <c r="P205" s="187"/>
      <c r="Q205" s="187"/>
      <c r="R205" s="187"/>
      <c r="S205" s="187"/>
      <c r="T205" s="187"/>
      <c r="U205" s="187"/>
      <c r="V205" s="187"/>
      <c r="W205" s="187"/>
      <c r="X205" s="187"/>
      <c r="Y205" s="187"/>
      <c r="Z205" s="187"/>
      <c r="AA205" s="187"/>
      <c r="AB205" s="187"/>
      <c r="AC205" s="187"/>
      <c r="AD205" s="187"/>
      <c r="AE205" s="187"/>
      <c r="AF205" s="187"/>
    </row>
    <row r="206" spans="1:32" ht="48" customHeight="1">
      <c r="A206" s="186"/>
      <c r="B206" s="186"/>
      <c r="C206" s="186"/>
      <c r="D206" s="186"/>
      <c r="E206" s="186"/>
      <c r="F206" s="186"/>
      <c r="G206" s="218" t="s">
        <v>114</v>
      </c>
      <c r="H206" s="256" t="s">
        <v>593</v>
      </c>
      <c r="I206" s="220" t="s">
        <v>282</v>
      </c>
      <c r="J206" s="4"/>
      <c r="K206" s="5"/>
      <c r="L206" s="206" t="s">
        <v>40</v>
      </c>
      <c r="M206" s="206">
        <f>IF(L206="Puntual",1,IF(L206="Local",5,10))</f>
        <v>5</v>
      </c>
      <c r="N206" s="206" t="s">
        <v>41</v>
      </c>
      <c r="O206" s="206">
        <f>IF(N206="Baja",1,IF(N206="Media",5,10))</f>
        <v>5</v>
      </c>
      <c r="P206" s="206" t="s">
        <v>83</v>
      </c>
      <c r="Q206" s="206">
        <f>IF(P206="Breve",1,IF(P206="Temporal",5,10))</f>
        <v>1</v>
      </c>
      <c r="R206" s="206" t="s">
        <v>43</v>
      </c>
      <c r="S206" s="206">
        <f>IF(R206="Reversible",1,IF(R206="Recuperable",5,10))</f>
        <v>5</v>
      </c>
      <c r="T206" s="206" t="s">
        <v>53</v>
      </c>
      <c r="U206" s="206">
        <f>IF(T206="Baja",1,IF(T206="Moderada",5,10))</f>
        <v>1</v>
      </c>
      <c r="V206" s="204" t="s">
        <v>34</v>
      </c>
      <c r="W206" s="206">
        <f>IF(V206="No",1,10)</f>
        <v>10</v>
      </c>
      <c r="X206" s="226">
        <v>125</v>
      </c>
      <c r="Y206" s="228" t="str">
        <f>IF(X206&gt;=10000,"Alta",IF(X206&gt;=1250,"Moderada",IF(X206&lt;=1000,"Baja")))</f>
        <v>Baja</v>
      </c>
      <c r="Z206" s="204" t="s">
        <v>283</v>
      </c>
      <c r="AA206" s="230" t="s">
        <v>34</v>
      </c>
      <c r="AB206" s="203" t="s">
        <v>125</v>
      </c>
      <c r="AC206" s="225"/>
      <c r="AD206" s="219" t="s">
        <v>284</v>
      </c>
      <c r="AE206" s="219" t="s">
        <v>285</v>
      </c>
      <c r="AF206" s="219" t="s">
        <v>286</v>
      </c>
    </row>
    <row r="207" spans="1:32" ht="87.75" customHeight="1">
      <c r="A207" s="186"/>
      <c r="B207" s="186"/>
      <c r="C207" s="186"/>
      <c r="D207" s="186"/>
      <c r="E207" s="186"/>
      <c r="F207" s="186"/>
      <c r="G207" s="187"/>
      <c r="H207" s="223"/>
      <c r="I207" s="187"/>
      <c r="J207" s="4"/>
      <c r="K207" s="5"/>
      <c r="L207" s="187"/>
      <c r="M207" s="187"/>
      <c r="N207" s="187"/>
      <c r="O207" s="187"/>
      <c r="P207" s="187"/>
      <c r="Q207" s="187"/>
      <c r="R207" s="187"/>
      <c r="S207" s="187"/>
      <c r="T207" s="187"/>
      <c r="U207" s="187"/>
      <c r="V207" s="187"/>
      <c r="W207" s="187"/>
      <c r="X207" s="227"/>
      <c r="Y207" s="229"/>
      <c r="Z207" s="187"/>
      <c r="AA207" s="229"/>
      <c r="AB207" s="187"/>
      <c r="AC207" s="187"/>
      <c r="AD207" s="187"/>
      <c r="AE207" s="187"/>
      <c r="AF207" s="187"/>
    </row>
    <row r="208" spans="1:32" ht="31.5" customHeight="1">
      <c r="A208" s="186"/>
      <c r="B208" s="186"/>
      <c r="C208" s="186"/>
      <c r="D208" s="186"/>
      <c r="E208" s="186"/>
      <c r="F208" s="186"/>
      <c r="G208" s="218" t="s">
        <v>570</v>
      </c>
      <c r="H208" s="260" t="s">
        <v>594</v>
      </c>
      <c r="I208" s="220" t="s">
        <v>37</v>
      </c>
      <c r="J208" s="4"/>
      <c r="K208" s="5"/>
      <c r="L208" s="206" t="s">
        <v>40</v>
      </c>
      <c r="M208" s="206">
        <f>IF(L208="Puntual",1,IF(L208="Local",5,10))</f>
        <v>5</v>
      </c>
      <c r="N208" s="206" t="s">
        <v>41</v>
      </c>
      <c r="O208" s="206">
        <f>IF(N208="Baja",1,IF(N208="Media",5,10))</f>
        <v>5</v>
      </c>
      <c r="P208" s="206" t="s">
        <v>42</v>
      </c>
      <c r="Q208" s="206">
        <f>IF(P208="Breve",1,IF(P208="Temporal",5,10))</f>
        <v>5</v>
      </c>
      <c r="R208" s="206" t="s">
        <v>43</v>
      </c>
      <c r="S208" s="206">
        <f>IF(R208="Reversible",1,IF(R208="Recuperable",5,10))</f>
        <v>5</v>
      </c>
      <c r="T208" s="206" t="s">
        <v>44</v>
      </c>
      <c r="U208" s="206">
        <f>IF(T208="Baja",1,IF(T208="Moderada",5,10))</f>
        <v>5</v>
      </c>
      <c r="V208" s="206" t="s">
        <v>34</v>
      </c>
      <c r="W208" s="206">
        <f>IF(V208="No",1,10)</f>
        <v>10</v>
      </c>
      <c r="X208" s="205">
        <f>SUM(M208*O208*Q208*S208*U208)</f>
        <v>3125</v>
      </c>
      <c r="Y208" s="206" t="str">
        <f>IF(X208&gt;=10000,"Alta",IF(X208&gt;=1250,"Moderada",IF(X208&lt;=1000,"Baja")))</f>
        <v>Moderada</v>
      </c>
      <c r="Z208" s="206" t="s">
        <v>45</v>
      </c>
      <c r="AA208" s="206" t="s">
        <v>34</v>
      </c>
      <c r="AB208" s="203" t="str">
        <f>IF(X208&gt;=6249,"Significativo",IF(AA208="No","Significativo","No Significativo"))</f>
        <v>No Significativo</v>
      </c>
      <c r="AC208" s="225"/>
      <c r="AD208" s="206" t="s">
        <v>189</v>
      </c>
      <c r="AE208" s="219" t="s">
        <v>190</v>
      </c>
      <c r="AF208" s="219" t="s">
        <v>191</v>
      </c>
    </row>
    <row r="209" spans="1:32" ht="72.75" customHeight="1">
      <c r="A209" s="186"/>
      <c r="B209" s="186"/>
      <c r="C209" s="186"/>
      <c r="D209" s="186"/>
      <c r="E209" s="186"/>
      <c r="F209" s="186"/>
      <c r="G209" s="187"/>
      <c r="H209" s="186"/>
      <c r="I209" s="187"/>
      <c r="J209" s="4"/>
      <c r="K209" s="5"/>
      <c r="L209" s="186"/>
      <c r="M209" s="186"/>
      <c r="N209" s="186"/>
      <c r="O209" s="186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</row>
    <row r="210" spans="1:32" ht="2.25" customHeight="1">
      <c r="A210" s="186"/>
      <c r="B210" s="186"/>
      <c r="C210" s="186"/>
      <c r="D210" s="186"/>
      <c r="E210" s="186"/>
      <c r="F210" s="186"/>
      <c r="G210" s="218" t="s">
        <v>147</v>
      </c>
      <c r="H210" s="221" t="s">
        <v>595</v>
      </c>
      <c r="I210" s="220" t="s">
        <v>149</v>
      </c>
      <c r="J210" s="4"/>
      <c r="K210" s="5"/>
      <c r="L210" s="187"/>
      <c r="M210" s="187"/>
      <c r="N210" s="187"/>
      <c r="O210" s="187"/>
      <c r="P210" s="187"/>
      <c r="Q210" s="187"/>
      <c r="R210" s="187"/>
      <c r="S210" s="187"/>
      <c r="T210" s="187"/>
      <c r="U210" s="187"/>
      <c r="V210" s="187"/>
      <c r="W210" s="187"/>
      <c r="X210" s="187"/>
      <c r="Y210" s="187"/>
      <c r="Z210" s="187"/>
      <c r="AA210" s="187"/>
      <c r="AB210" s="187"/>
      <c r="AC210" s="187"/>
      <c r="AD210" s="187"/>
      <c r="AE210" s="187"/>
      <c r="AF210" s="187"/>
    </row>
    <row r="211" spans="1:32" ht="174" customHeight="1">
      <c r="A211" s="187"/>
      <c r="B211" s="187"/>
      <c r="C211" s="187"/>
      <c r="D211" s="187"/>
      <c r="E211" s="187"/>
      <c r="F211" s="187"/>
      <c r="G211" s="187"/>
      <c r="H211" s="187"/>
      <c r="I211" s="187"/>
      <c r="J211" s="4"/>
      <c r="K211" s="5"/>
      <c r="L211" s="25" t="s">
        <v>52</v>
      </c>
      <c r="M211" s="25">
        <f>IF(L211="Puntual",1,IF(L211="Local",5,10))</f>
        <v>1</v>
      </c>
      <c r="N211" s="25" t="s">
        <v>41</v>
      </c>
      <c r="O211" s="25">
        <f>IF(N211="Baja",1,IF(N211="Media",5,10))</f>
        <v>5</v>
      </c>
      <c r="P211" s="25" t="s">
        <v>42</v>
      </c>
      <c r="Q211" s="25">
        <f>IF(P211="Breve",1,IF(P211="Temporal",5,10))</f>
        <v>5</v>
      </c>
      <c r="R211" s="25" t="s">
        <v>43</v>
      </c>
      <c r="S211" s="25">
        <f>IF(R211="Reversible",1,IF(R211="Recuperable",5,10))</f>
        <v>5</v>
      </c>
      <c r="T211" s="25" t="s">
        <v>44</v>
      </c>
      <c r="U211" s="25">
        <f>IF(T211="Baja",1,IF(T211="Moderada",5,10))</f>
        <v>5</v>
      </c>
      <c r="V211" s="25" t="s">
        <v>34</v>
      </c>
      <c r="W211" s="25">
        <f>IF(V211="No",1,10)</f>
        <v>10</v>
      </c>
      <c r="X211" s="26">
        <f>SUM(M211*O211*Q211*S211*U211)</f>
        <v>625</v>
      </c>
      <c r="Y211" s="25" t="str">
        <f>IF(X211&gt;=10000,"Alta",IF(X211&gt;=1250,"Moderada",IF(X211&lt;=1000,"Baja")))</f>
        <v>Baja</v>
      </c>
      <c r="Z211" s="25" t="s">
        <v>74</v>
      </c>
      <c r="AA211" s="25" t="s">
        <v>34</v>
      </c>
      <c r="AB211" s="27" t="str">
        <f>IF(X211&gt;=6249,"Significativo",IF(AA211="No","Significativo","No Significativo"))</f>
        <v>No Significativo</v>
      </c>
      <c r="AC211" s="66"/>
      <c r="AD211" s="32" t="s">
        <v>337</v>
      </c>
      <c r="AE211" s="25" t="s">
        <v>338</v>
      </c>
      <c r="AF211" s="32" t="s">
        <v>327</v>
      </c>
    </row>
    <row r="212" spans="1:32" ht="15.75" customHeight="1">
      <c r="A212" s="188" t="s">
        <v>30</v>
      </c>
      <c r="B212" s="259" t="s">
        <v>79</v>
      </c>
      <c r="C212" s="224" t="s">
        <v>596</v>
      </c>
      <c r="D212" s="219" t="s">
        <v>597</v>
      </c>
      <c r="E212" s="219" t="s">
        <v>598</v>
      </c>
      <c r="F212" s="204" t="s">
        <v>64</v>
      </c>
      <c r="G212" s="218" t="s">
        <v>570</v>
      </c>
      <c r="H212" s="221" t="s">
        <v>581</v>
      </c>
      <c r="I212" s="261" t="s">
        <v>37</v>
      </c>
      <c r="J212" s="4"/>
      <c r="K212" s="5"/>
      <c r="L212" s="206" t="s">
        <v>40</v>
      </c>
      <c r="M212" s="206">
        <f>IF(L212="Puntual",1,IF(L212="Local",5,10))</f>
        <v>5</v>
      </c>
      <c r="N212" s="206" t="s">
        <v>41</v>
      </c>
      <c r="O212" s="206">
        <f>IF(N212="Baja",1,IF(N212="Media",5,10))</f>
        <v>5</v>
      </c>
      <c r="P212" s="206" t="s">
        <v>42</v>
      </c>
      <c r="Q212" s="206">
        <f>IF(P212="Breve",1,IF(P212="Temporal",5,10))</f>
        <v>5</v>
      </c>
      <c r="R212" s="206" t="s">
        <v>43</v>
      </c>
      <c r="S212" s="206">
        <f>IF(R212="Reversible",1,IF(R212="Recuperable",5,10))</f>
        <v>5</v>
      </c>
      <c r="T212" s="206" t="s">
        <v>44</v>
      </c>
      <c r="U212" s="206">
        <f>IF(T212="Baja",1,IF(T212="Moderada",5,10))</f>
        <v>5</v>
      </c>
      <c r="V212" s="206" t="s">
        <v>34</v>
      </c>
      <c r="W212" s="206">
        <f>IF(V212="No",1,10)</f>
        <v>10</v>
      </c>
      <c r="X212" s="205">
        <f>SUM(M212*O212*Q212*S212*U212)</f>
        <v>3125</v>
      </c>
      <c r="Y212" s="206" t="str">
        <f>IF(X212&gt;=10000,"Alta",IF(X212&gt;=1250,"Moderada",IF(X212&lt;=1000,"Baja")))</f>
        <v>Moderada</v>
      </c>
      <c r="Z212" s="206" t="s">
        <v>45</v>
      </c>
      <c r="AA212" s="206" t="s">
        <v>34</v>
      </c>
      <c r="AB212" s="203" t="str">
        <f>IF(X212&gt;=6249,"Significativo",IF(AA212="No","Significativo","No Significativo"))</f>
        <v>No Significativo</v>
      </c>
      <c r="AC212" s="225"/>
      <c r="AD212" s="206" t="s">
        <v>189</v>
      </c>
      <c r="AE212" s="219" t="s">
        <v>190</v>
      </c>
      <c r="AF212" s="219" t="s">
        <v>191</v>
      </c>
    </row>
    <row r="213" spans="1:32" ht="15.75" customHeight="1">
      <c r="A213" s="186"/>
      <c r="B213" s="253"/>
      <c r="C213" s="186"/>
      <c r="D213" s="186"/>
      <c r="E213" s="186"/>
      <c r="F213" s="186"/>
      <c r="G213" s="186"/>
      <c r="H213" s="186"/>
      <c r="I213" s="253"/>
      <c r="J213" s="4"/>
      <c r="K213" s="5"/>
      <c r="L213" s="186"/>
      <c r="M213" s="186"/>
      <c r="N213" s="186"/>
      <c r="O213" s="186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</row>
    <row r="214" spans="1:32" ht="167.25" customHeight="1">
      <c r="A214" s="186"/>
      <c r="B214" s="253"/>
      <c r="C214" s="186"/>
      <c r="D214" s="186"/>
      <c r="E214" s="186"/>
      <c r="F214" s="186"/>
      <c r="G214" s="187"/>
      <c r="H214" s="187"/>
      <c r="I214" s="262"/>
      <c r="J214" s="4"/>
      <c r="K214" s="5"/>
      <c r="L214" s="187"/>
      <c r="M214" s="187"/>
      <c r="N214" s="187"/>
      <c r="O214" s="187"/>
      <c r="P214" s="187"/>
      <c r="Q214" s="187"/>
      <c r="R214" s="187"/>
      <c r="S214" s="187"/>
      <c r="T214" s="187"/>
      <c r="U214" s="187"/>
      <c r="V214" s="187"/>
      <c r="W214" s="187"/>
      <c r="X214" s="187"/>
      <c r="Y214" s="187"/>
      <c r="Z214" s="187"/>
      <c r="AA214" s="187"/>
      <c r="AB214" s="187"/>
      <c r="AC214" s="187"/>
      <c r="AD214" s="187"/>
      <c r="AE214" s="187"/>
      <c r="AF214" s="187"/>
    </row>
    <row r="215" spans="1:32" ht="15.75" customHeight="1">
      <c r="A215" s="186"/>
      <c r="B215" s="253"/>
      <c r="C215" s="186"/>
      <c r="D215" s="186"/>
      <c r="E215" s="186"/>
      <c r="F215" s="186"/>
      <c r="G215" s="218" t="s">
        <v>49</v>
      </c>
      <c r="H215" s="219" t="s">
        <v>599</v>
      </c>
      <c r="I215" s="220" t="s">
        <v>51</v>
      </c>
      <c r="J215" s="4"/>
      <c r="K215" s="5"/>
      <c r="L215" s="206" t="s">
        <v>52</v>
      </c>
      <c r="M215" s="206">
        <f>IF(L215="Puntual",1,IF(L215="Local",5,10))</f>
        <v>1</v>
      </c>
      <c r="N215" s="206" t="s">
        <v>41</v>
      </c>
      <c r="O215" s="206">
        <f>IF(N215="Baja",1,IF(N215="Media",5,10))</f>
        <v>5</v>
      </c>
      <c r="P215" s="206" t="s">
        <v>83</v>
      </c>
      <c r="Q215" s="206">
        <f>IF(P215="Breve",1,IF(P215="Temporal",5,10))</f>
        <v>1</v>
      </c>
      <c r="R215" s="206" t="s">
        <v>43</v>
      </c>
      <c r="S215" s="206">
        <f>IF(R215="Reversible",1,IF(R215="Recuperable",5,10))</f>
        <v>5</v>
      </c>
      <c r="T215" s="206" t="s">
        <v>44</v>
      </c>
      <c r="U215" s="206">
        <f>IF(T215="Baja",1,IF(T215="Moderada",5,10))</f>
        <v>5</v>
      </c>
      <c r="V215" s="206" t="s">
        <v>34</v>
      </c>
      <c r="W215" s="206">
        <f>IF(V215="No",1,10)</f>
        <v>10</v>
      </c>
      <c r="X215" s="205">
        <f>SUM(M215*O215*Q215*S215*U215)</f>
        <v>125</v>
      </c>
      <c r="Y215" s="206" t="str">
        <f>IF(X215&gt;=10000,"Alta",IF(X215&gt;=1250,"Moderada",IF(X215&lt;=1000,"Baja")))</f>
        <v>Baja</v>
      </c>
      <c r="Z215" s="206" t="s">
        <v>54</v>
      </c>
      <c r="AA215" s="206" t="s">
        <v>34</v>
      </c>
      <c r="AB215" s="236" t="str">
        <f>IF(X215&gt;=6249,"Significativo",IF(AA215="No","Significativo","No Significativo"))</f>
        <v>No Significativo</v>
      </c>
      <c r="AC215" s="219" t="s">
        <v>460</v>
      </c>
      <c r="AD215" s="219" t="s">
        <v>461</v>
      </c>
      <c r="AE215" s="206" t="s">
        <v>462</v>
      </c>
      <c r="AF215" s="219" t="s">
        <v>463</v>
      </c>
    </row>
    <row r="216" spans="1:32" ht="15.75" customHeight="1">
      <c r="A216" s="186"/>
      <c r="B216" s="253"/>
      <c r="C216" s="186"/>
      <c r="D216" s="186"/>
      <c r="E216" s="186"/>
      <c r="F216" s="186"/>
      <c r="G216" s="186"/>
      <c r="H216" s="186"/>
      <c r="I216" s="186"/>
      <c r="J216" s="4"/>
      <c r="K216" s="5"/>
      <c r="L216" s="186"/>
      <c r="M216" s="186"/>
      <c r="N216" s="186"/>
      <c r="O216" s="186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237"/>
      <c r="AC216" s="186"/>
      <c r="AD216" s="186"/>
      <c r="AE216" s="186"/>
      <c r="AF216" s="186"/>
    </row>
    <row r="217" spans="1:32" ht="15.75" customHeight="1">
      <c r="A217" s="186"/>
      <c r="B217" s="253"/>
      <c r="C217" s="186"/>
      <c r="D217" s="186"/>
      <c r="E217" s="186"/>
      <c r="F217" s="186"/>
      <c r="G217" s="186"/>
      <c r="H217" s="186"/>
      <c r="I217" s="186"/>
      <c r="J217" s="4"/>
      <c r="K217" s="5"/>
      <c r="L217" s="186"/>
      <c r="M217" s="186"/>
      <c r="N217" s="186"/>
      <c r="O217" s="186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237"/>
      <c r="AC217" s="186"/>
      <c r="AD217" s="186"/>
      <c r="AE217" s="186"/>
      <c r="AF217" s="186"/>
    </row>
    <row r="218" spans="1:32" ht="15.75" customHeight="1">
      <c r="A218" s="186"/>
      <c r="B218" s="253"/>
      <c r="C218" s="186"/>
      <c r="D218" s="186"/>
      <c r="E218" s="186"/>
      <c r="F218" s="186"/>
      <c r="G218" s="186"/>
      <c r="H218" s="186"/>
      <c r="I218" s="186"/>
      <c r="J218" s="4"/>
      <c r="K218" s="5"/>
      <c r="L218" s="186"/>
      <c r="M218" s="186"/>
      <c r="N218" s="186"/>
      <c r="O218" s="186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237"/>
      <c r="AC218" s="186"/>
      <c r="AD218" s="186"/>
      <c r="AE218" s="186"/>
      <c r="AF218" s="186"/>
    </row>
    <row r="219" spans="1:32" ht="98.25" customHeight="1">
      <c r="A219" s="186"/>
      <c r="B219" s="254"/>
      <c r="C219" s="187"/>
      <c r="D219" s="187"/>
      <c r="E219" s="187"/>
      <c r="F219" s="187"/>
      <c r="G219" s="187"/>
      <c r="H219" s="187"/>
      <c r="I219" s="187"/>
      <c r="J219" s="4"/>
      <c r="K219" s="5"/>
      <c r="L219" s="187"/>
      <c r="M219" s="187"/>
      <c r="N219" s="187"/>
      <c r="O219" s="187"/>
      <c r="P219" s="187"/>
      <c r="Q219" s="187"/>
      <c r="R219" s="187"/>
      <c r="S219" s="187"/>
      <c r="T219" s="187"/>
      <c r="U219" s="187"/>
      <c r="V219" s="187"/>
      <c r="W219" s="187"/>
      <c r="X219" s="187"/>
      <c r="Y219" s="187"/>
      <c r="Z219" s="187"/>
      <c r="AA219" s="187"/>
      <c r="AB219" s="238"/>
      <c r="AC219" s="187"/>
      <c r="AD219" s="187"/>
      <c r="AE219" s="187"/>
      <c r="AF219" s="187"/>
    </row>
    <row r="220" spans="1:32" ht="15.75" customHeight="1">
      <c r="A220" s="188" t="s">
        <v>30</v>
      </c>
      <c r="B220" s="208"/>
      <c r="C220" s="224" t="s">
        <v>600</v>
      </c>
      <c r="D220" s="219" t="s">
        <v>601</v>
      </c>
      <c r="E220" s="219" t="s">
        <v>602</v>
      </c>
      <c r="F220" s="204" t="s">
        <v>64</v>
      </c>
      <c r="G220" s="218" t="s">
        <v>570</v>
      </c>
      <c r="H220" s="221" t="s">
        <v>581</v>
      </c>
      <c r="I220" s="220" t="s">
        <v>37</v>
      </c>
      <c r="J220" s="4"/>
      <c r="K220" s="5"/>
      <c r="L220" s="206" t="s">
        <v>40</v>
      </c>
      <c r="M220" s="206">
        <f>IF(L220="Puntual",1,IF(L220="Local",5,10))</f>
        <v>5</v>
      </c>
      <c r="N220" s="206" t="s">
        <v>41</v>
      </c>
      <c r="O220" s="206">
        <f>IF(N220="Baja",1,IF(N220="Media",5,10))</f>
        <v>5</v>
      </c>
      <c r="P220" s="206" t="s">
        <v>42</v>
      </c>
      <c r="Q220" s="206">
        <f>IF(P220="Breve",1,IF(P220="Temporal",5,10))</f>
        <v>5</v>
      </c>
      <c r="R220" s="206" t="s">
        <v>43</v>
      </c>
      <c r="S220" s="206">
        <f>IF(R220="Reversible",1,IF(R220="Recuperable",5,10))</f>
        <v>5</v>
      </c>
      <c r="T220" s="206" t="s">
        <v>44</v>
      </c>
      <c r="U220" s="206">
        <f>IF(T220="Baja",1,IF(T220="Moderada",5,10))</f>
        <v>5</v>
      </c>
      <c r="V220" s="206" t="s">
        <v>34</v>
      </c>
      <c r="W220" s="206">
        <f>IF(V220="No",1,10)</f>
        <v>10</v>
      </c>
      <c r="X220" s="205">
        <f>SUM(M220*O220*Q220*S220*U220)</f>
        <v>3125</v>
      </c>
      <c r="Y220" s="206" t="str">
        <f>IF(X220&gt;=10000,"Alta",IF(X220&gt;=1250,"Moderada",IF(X220&lt;=1000,"Baja")))</f>
        <v>Moderada</v>
      </c>
      <c r="Z220" s="206" t="s">
        <v>45</v>
      </c>
      <c r="AA220" s="206" t="s">
        <v>34</v>
      </c>
      <c r="AB220" s="203" t="str">
        <f>IF(X220&gt;=6249,"Significativo",IF(AA220="No","Significativo","No Significativo"))</f>
        <v>No Significativo</v>
      </c>
      <c r="AC220" s="225"/>
      <c r="AD220" s="206" t="s">
        <v>189</v>
      </c>
      <c r="AE220" s="219" t="s">
        <v>190</v>
      </c>
      <c r="AF220" s="219" t="s">
        <v>191</v>
      </c>
    </row>
    <row r="221" spans="1:32" ht="15.75" customHeight="1">
      <c r="A221" s="186"/>
      <c r="B221" s="186"/>
      <c r="C221" s="186"/>
      <c r="D221" s="186"/>
      <c r="E221" s="186"/>
      <c r="F221" s="186"/>
      <c r="G221" s="186"/>
      <c r="H221" s="186"/>
      <c r="I221" s="186"/>
      <c r="J221" s="4"/>
      <c r="K221" s="5"/>
      <c r="L221" s="186"/>
      <c r="M221" s="186"/>
      <c r="N221" s="186"/>
      <c r="O221" s="186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</row>
    <row r="222" spans="1:32" ht="183" customHeight="1">
      <c r="A222" s="186"/>
      <c r="B222" s="186"/>
      <c r="C222" s="186"/>
      <c r="D222" s="186"/>
      <c r="E222" s="186"/>
      <c r="F222" s="186"/>
      <c r="G222" s="187"/>
      <c r="H222" s="187"/>
      <c r="I222" s="187"/>
      <c r="J222" s="4"/>
      <c r="K222" s="5"/>
      <c r="L222" s="187"/>
      <c r="M222" s="187"/>
      <c r="N222" s="187"/>
      <c r="O222" s="187"/>
      <c r="P222" s="187"/>
      <c r="Q222" s="187"/>
      <c r="R222" s="187"/>
      <c r="S222" s="187"/>
      <c r="T222" s="187"/>
      <c r="U222" s="187"/>
      <c r="V222" s="187"/>
      <c r="W222" s="187"/>
      <c r="X222" s="187"/>
      <c r="Y222" s="187"/>
      <c r="Z222" s="187"/>
      <c r="AA222" s="187"/>
      <c r="AB222" s="187"/>
      <c r="AC222" s="187"/>
      <c r="AD222" s="187"/>
      <c r="AE222" s="187"/>
      <c r="AF222" s="187"/>
    </row>
    <row r="223" spans="1:32" ht="15.75" customHeight="1">
      <c r="A223" s="186"/>
      <c r="B223" s="186"/>
      <c r="C223" s="186"/>
      <c r="D223" s="186"/>
      <c r="E223" s="186"/>
      <c r="F223" s="186"/>
      <c r="G223" s="218" t="s">
        <v>49</v>
      </c>
      <c r="H223" s="219" t="s">
        <v>603</v>
      </c>
      <c r="I223" s="220" t="s">
        <v>51</v>
      </c>
      <c r="J223" s="4"/>
      <c r="K223" s="5"/>
      <c r="L223" s="206" t="s">
        <v>52</v>
      </c>
      <c r="M223" s="206">
        <f>IF(L223="Puntual",1,IF(L223="Local",5,10))</f>
        <v>1</v>
      </c>
      <c r="N223" s="206" t="s">
        <v>41</v>
      </c>
      <c r="O223" s="206">
        <f>IF(N223="Baja",1,IF(N223="Media",5,10))</f>
        <v>5</v>
      </c>
      <c r="P223" s="206" t="s">
        <v>83</v>
      </c>
      <c r="Q223" s="206">
        <f>IF(P223="Breve",1,IF(P223="Temporal",5,10))</f>
        <v>1</v>
      </c>
      <c r="R223" s="206" t="s">
        <v>43</v>
      </c>
      <c r="S223" s="206">
        <f>IF(R223="Reversible",1,IF(R223="Recuperable",5,10))</f>
        <v>5</v>
      </c>
      <c r="T223" s="206" t="s">
        <v>44</v>
      </c>
      <c r="U223" s="206">
        <f>IF(T223="Baja",1,IF(T223="Moderada",5,10))</f>
        <v>5</v>
      </c>
      <c r="V223" s="206" t="s">
        <v>34</v>
      </c>
      <c r="W223" s="206">
        <f>IF(V223="No",1,10)</f>
        <v>10</v>
      </c>
      <c r="X223" s="205">
        <f>SUM(M223*O223*Q223*S223*U223)</f>
        <v>125</v>
      </c>
      <c r="Y223" s="206" t="str">
        <f>IF(X223&gt;=10000,"Alta",IF(X223&gt;=1250,"Moderada",IF(X223&lt;=1000,"Baja")))</f>
        <v>Baja</v>
      </c>
      <c r="Z223" s="206" t="s">
        <v>54</v>
      </c>
      <c r="AA223" s="206" t="s">
        <v>34</v>
      </c>
      <c r="AB223" s="236" t="str">
        <f>IF(X223&gt;=6249,"Significativo",IF(AA223="No","Significativo","No Significativo"))</f>
        <v>No Significativo</v>
      </c>
      <c r="AC223" s="219" t="s">
        <v>460</v>
      </c>
      <c r="AD223" s="219" t="s">
        <v>461</v>
      </c>
      <c r="AE223" s="206" t="s">
        <v>462</v>
      </c>
      <c r="AF223" s="219" t="s">
        <v>463</v>
      </c>
    </row>
    <row r="224" spans="1:32" ht="15.75" customHeight="1">
      <c r="A224" s="186"/>
      <c r="B224" s="186"/>
      <c r="C224" s="186"/>
      <c r="D224" s="186"/>
      <c r="E224" s="186"/>
      <c r="F224" s="186"/>
      <c r="G224" s="186"/>
      <c r="H224" s="186"/>
      <c r="I224" s="186"/>
      <c r="J224" s="4"/>
      <c r="K224" s="5"/>
      <c r="L224" s="186"/>
      <c r="M224" s="186"/>
      <c r="N224" s="186"/>
      <c r="O224" s="186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237"/>
      <c r="AC224" s="186"/>
      <c r="AD224" s="186"/>
      <c r="AE224" s="186"/>
      <c r="AF224" s="186"/>
    </row>
    <row r="225" spans="1:32" ht="15.75" customHeight="1">
      <c r="A225" s="186"/>
      <c r="B225" s="186"/>
      <c r="C225" s="186"/>
      <c r="D225" s="186"/>
      <c r="E225" s="186"/>
      <c r="F225" s="186"/>
      <c r="G225" s="186"/>
      <c r="H225" s="186"/>
      <c r="I225" s="186"/>
      <c r="J225" s="4"/>
      <c r="K225" s="5"/>
      <c r="L225" s="186"/>
      <c r="M225" s="186"/>
      <c r="N225" s="186"/>
      <c r="O225" s="186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237"/>
      <c r="AC225" s="186"/>
      <c r="AD225" s="186"/>
      <c r="AE225" s="186"/>
      <c r="AF225" s="186"/>
    </row>
    <row r="226" spans="1:32" ht="15.75" customHeight="1">
      <c r="A226" s="186"/>
      <c r="B226" s="186"/>
      <c r="C226" s="186"/>
      <c r="D226" s="186"/>
      <c r="E226" s="186"/>
      <c r="F226" s="186"/>
      <c r="G226" s="186"/>
      <c r="H226" s="186"/>
      <c r="I226" s="186"/>
      <c r="J226" s="4"/>
      <c r="K226" s="5"/>
      <c r="L226" s="186"/>
      <c r="M226" s="186"/>
      <c r="N226" s="186"/>
      <c r="O226" s="186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237"/>
      <c r="AC226" s="186"/>
      <c r="AD226" s="186"/>
      <c r="AE226" s="186"/>
      <c r="AF226" s="186"/>
    </row>
    <row r="227" spans="1:32" ht="169.5" customHeight="1">
      <c r="A227" s="186"/>
      <c r="B227" s="187"/>
      <c r="C227" s="187"/>
      <c r="D227" s="187"/>
      <c r="E227" s="187"/>
      <c r="F227" s="187"/>
      <c r="G227" s="187"/>
      <c r="H227" s="187"/>
      <c r="I227" s="187"/>
      <c r="J227" s="4"/>
      <c r="K227" s="5"/>
      <c r="L227" s="187"/>
      <c r="M227" s="187"/>
      <c r="N227" s="187"/>
      <c r="O227" s="187"/>
      <c r="P227" s="187"/>
      <c r="Q227" s="187"/>
      <c r="R227" s="187"/>
      <c r="S227" s="187"/>
      <c r="T227" s="187"/>
      <c r="U227" s="187"/>
      <c r="V227" s="187"/>
      <c r="W227" s="187"/>
      <c r="X227" s="187"/>
      <c r="Y227" s="187"/>
      <c r="Z227" s="187"/>
      <c r="AA227" s="187"/>
      <c r="AB227" s="238"/>
      <c r="AC227" s="187"/>
      <c r="AD227" s="187"/>
      <c r="AE227" s="187"/>
      <c r="AF227" s="187"/>
    </row>
    <row r="228" spans="1:32" ht="15.75" customHeight="1">
      <c r="A228" s="188" t="s">
        <v>30</v>
      </c>
      <c r="B228" s="208"/>
      <c r="C228" s="224" t="s">
        <v>604</v>
      </c>
      <c r="D228" s="219" t="s">
        <v>605</v>
      </c>
      <c r="E228" s="219" t="s">
        <v>606</v>
      </c>
      <c r="F228" s="204" t="s">
        <v>64</v>
      </c>
      <c r="G228" s="218" t="s">
        <v>49</v>
      </c>
      <c r="H228" s="219" t="s">
        <v>607</v>
      </c>
      <c r="I228" s="220" t="s">
        <v>51</v>
      </c>
      <c r="J228" s="4"/>
      <c r="K228" s="5"/>
      <c r="L228" s="206" t="s">
        <v>52</v>
      </c>
      <c r="M228" s="206">
        <f>IF(L228="Puntual",1,IF(L228="Local",5,10))</f>
        <v>1</v>
      </c>
      <c r="N228" s="206" t="s">
        <v>41</v>
      </c>
      <c r="O228" s="206">
        <f>IF(N228="Baja",1,IF(N228="Media",5,10))</f>
        <v>5</v>
      </c>
      <c r="P228" s="206" t="s">
        <v>83</v>
      </c>
      <c r="Q228" s="206">
        <f>IF(P228="Breve",1,IF(P228="Temporal",5,10))</f>
        <v>1</v>
      </c>
      <c r="R228" s="206" t="s">
        <v>43</v>
      </c>
      <c r="S228" s="206">
        <f>IF(R228="Reversible",1,IF(R228="Recuperable",5,10))</f>
        <v>5</v>
      </c>
      <c r="T228" s="206" t="s">
        <v>44</v>
      </c>
      <c r="U228" s="206">
        <f>IF(T228="Baja",1,IF(T228="Moderada",5,10))</f>
        <v>5</v>
      </c>
      <c r="V228" s="206" t="s">
        <v>34</v>
      </c>
      <c r="W228" s="206">
        <f>IF(V228="No",1,10)</f>
        <v>10</v>
      </c>
      <c r="X228" s="205">
        <f>SUM(M228*O228*Q228*S228*U228)</f>
        <v>125</v>
      </c>
      <c r="Y228" s="206" t="str">
        <f>IF(X228&gt;=10000,"Alta",IF(X228&gt;=1250,"Moderada",IF(X228&lt;=1000,"Baja")))</f>
        <v>Baja</v>
      </c>
      <c r="Z228" s="206" t="s">
        <v>54</v>
      </c>
      <c r="AA228" s="206" t="s">
        <v>34</v>
      </c>
      <c r="AB228" s="236" t="str">
        <f>IF(X228&gt;=6249,"Significativo",IF(AA228="No","Significativo","No Significativo"))</f>
        <v>No Significativo</v>
      </c>
      <c r="AC228" s="219" t="s">
        <v>460</v>
      </c>
      <c r="AD228" s="219" t="s">
        <v>461</v>
      </c>
      <c r="AE228" s="206" t="s">
        <v>462</v>
      </c>
      <c r="AF228" s="219" t="s">
        <v>463</v>
      </c>
    </row>
    <row r="229" spans="1:32" ht="15.75" customHeight="1">
      <c r="A229" s="186"/>
      <c r="B229" s="186"/>
      <c r="C229" s="186"/>
      <c r="D229" s="186"/>
      <c r="E229" s="186"/>
      <c r="F229" s="186"/>
      <c r="G229" s="186"/>
      <c r="H229" s="186"/>
      <c r="I229" s="186"/>
      <c r="J229" s="4"/>
      <c r="K229" s="5"/>
      <c r="L229" s="186"/>
      <c r="M229" s="186"/>
      <c r="N229" s="186"/>
      <c r="O229" s="186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237"/>
      <c r="AC229" s="186"/>
      <c r="AD229" s="186"/>
      <c r="AE229" s="186"/>
      <c r="AF229" s="186"/>
    </row>
    <row r="230" spans="1:32" ht="15.75" customHeight="1">
      <c r="A230" s="186"/>
      <c r="B230" s="186"/>
      <c r="C230" s="186"/>
      <c r="D230" s="186"/>
      <c r="E230" s="186"/>
      <c r="F230" s="186"/>
      <c r="G230" s="186"/>
      <c r="H230" s="186"/>
      <c r="I230" s="186"/>
      <c r="J230" s="4"/>
      <c r="K230" s="5"/>
      <c r="L230" s="186"/>
      <c r="M230" s="186"/>
      <c r="N230" s="186"/>
      <c r="O230" s="186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237"/>
      <c r="AC230" s="186"/>
      <c r="AD230" s="186"/>
      <c r="AE230" s="186"/>
      <c r="AF230" s="186"/>
    </row>
    <row r="231" spans="1:32" ht="15.75" customHeight="1">
      <c r="A231" s="186"/>
      <c r="B231" s="186"/>
      <c r="C231" s="186"/>
      <c r="D231" s="186"/>
      <c r="E231" s="186"/>
      <c r="F231" s="186"/>
      <c r="G231" s="186"/>
      <c r="H231" s="186"/>
      <c r="I231" s="186"/>
      <c r="J231" s="4"/>
      <c r="K231" s="5"/>
      <c r="L231" s="186"/>
      <c r="M231" s="186"/>
      <c r="N231" s="186"/>
      <c r="O231" s="186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237"/>
      <c r="AC231" s="186"/>
      <c r="AD231" s="186"/>
      <c r="AE231" s="186"/>
      <c r="AF231" s="186"/>
    </row>
    <row r="232" spans="1:32" ht="116.25" customHeight="1">
      <c r="A232" s="186"/>
      <c r="B232" s="186"/>
      <c r="C232" s="186"/>
      <c r="D232" s="186"/>
      <c r="E232" s="186"/>
      <c r="F232" s="186"/>
      <c r="G232" s="187"/>
      <c r="H232" s="187"/>
      <c r="I232" s="187"/>
      <c r="J232" s="4"/>
      <c r="K232" s="5"/>
      <c r="L232" s="187"/>
      <c r="M232" s="187"/>
      <c r="N232" s="187"/>
      <c r="O232" s="187"/>
      <c r="P232" s="187"/>
      <c r="Q232" s="187"/>
      <c r="R232" s="187"/>
      <c r="S232" s="187"/>
      <c r="T232" s="187"/>
      <c r="U232" s="187"/>
      <c r="V232" s="187"/>
      <c r="W232" s="187"/>
      <c r="X232" s="187"/>
      <c r="Y232" s="187"/>
      <c r="Z232" s="187"/>
      <c r="AA232" s="187"/>
      <c r="AB232" s="238"/>
      <c r="AC232" s="187"/>
      <c r="AD232" s="187"/>
      <c r="AE232" s="187"/>
      <c r="AF232" s="187"/>
    </row>
    <row r="233" spans="1:32" ht="15.75" customHeight="1">
      <c r="A233" s="186"/>
      <c r="B233" s="186"/>
      <c r="C233" s="186"/>
      <c r="D233" s="186"/>
      <c r="E233" s="186"/>
      <c r="F233" s="186"/>
      <c r="G233" s="218" t="s">
        <v>35</v>
      </c>
      <c r="H233" s="219" t="s">
        <v>608</v>
      </c>
      <c r="I233" s="220" t="s">
        <v>37</v>
      </c>
      <c r="J233" s="4"/>
      <c r="K233" s="5"/>
      <c r="L233" s="206" t="s">
        <v>40</v>
      </c>
      <c r="M233" s="206">
        <f>IF(L233="Puntual",1,IF(L233="Local",5,10))</f>
        <v>5</v>
      </c>
      <c r="N233" s="206" t="s">
        <v>41</v>
      </c>
      <c r="O233" s="206">
        <f>IF(N233="Baja",1,IF(N233="Media",5,10))</f>
        <v>5</v>
      </c>
      <c r="P233" s="206" t="s">
        <v>42</v>
      </c>
      <c r="Q233" s="206">
        <f>IF(P233="Breve",1,IF(P233="Temporal",5,10))</f>
        <v>5</v>
      </c>
      <c r="R233" s="206" t="s">
        <v>43</v>
      </c>
      <c r="S233" s="206">
        <f>IF(R233="Reversible",1,IF(R233="Recuperable",5,10))</f>
        <v>5</v>
      </c>
      <c r="T233" s="206" t="s">
        <v>44</v>
      </c>
      <c r="U233" s="206">
        <f>IF(T233="Baja",1,IF(T233="Moderada",5,10))</f>
        <v>5</v>
      </c>
      <c r="V233" s="206" t="s">
        <v>34</v>
      </c>
      <c r="W233" s="206">
        <f>IF(V233="No",1,10)</f>
        <v>10</v>
      </c>
      <c r="X233" s="205">
        <f>SUM(M233*O233*Q233*S233*U233)</f>
        <v>3125</v>
      </c>
      <c r="Y233" s="206" t="str">
        <f>IF(X233&gt;=10000,"Alta",IF(X233&gt;=1250,"Moderada",IF(X233&lt;=1000,"Baja")))</f>
        <v>Moderada</v>
      </c>
      <c r="Z233" s="206" t="s">
        <v>45</v>
      </c>
      <c r="AA233" s="206" t="s">
        <v>34</v>
      </c>
      <c r="AB233" s="203" t="str">
        <f>IF(X233&gt;=6249,"Significativo",IF(AA233="No","Significativo","No Significativo"))</f>
        <v>No Significativo</v>
      </c>
      <c r="AC233" s="225"/>
      <c r="AD233" s="206" t="s">
        <v>189</v>
      </c>
      <c r="AE233" s="219" t="s">
        <v>190</v>
      </c>
      <c r="AF233" s="219" t="s">
        <v>191</v>
      </c>
    </row>
    <row r="234" spans="1:32" ht="15.75" customHeight="1">
      <c r="A234" s="186"/>
      <c r="B234" s="186"/>
      <c r="C234" s="186"/>
      <c r="D234" s="186"/>
      <c r="E234" s="186"/>
      <c r="F234" s="186"/>
      <c r="G234" s="186"/>
      <c r="H234" s="186"/>
      <c r="I234" s="186"/>
      <c r="J234" s="4"/>
      <c r="K234" s="5"/>
      <c r="L234" s="186"/>
      <c r="M234" s="186"/>
      <c r="N234" s="186"/>
      <c r="O234" s="186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</row>
    <row r="235" spans="1:32" ht="205.5" customHeight="1">
      <c r="A235" s="186"/>
      <c r="B235" s="186"/>
      <c r="C235" s="186"/>
      <c r="D235" s="186"/>
      <c r="E235" s="186"/>
      <c r="F235" s="186"/>
      <c r="G235" s="187"/>
      <c r="H235" s="187"/>
      <c r="I235" s="187"/>
      <c r="J235" s="4"/>
      <c r="K235" s="5"/>
      <c r="L235" s="187"/>
      <c r="M235" s="187"/>
      <c r="N235" s="187"/>
      <c r="O235" s="187"/>
      <c r="P235" s="187"/>
      <c r="Q235" s="187"/>
      <c r="R235" s="187"/>
      <c r="S235" s="187"/>
      <c r="T235" s="187"/>
      <c r="U235" s="187"/>
      <c r="V235" s="187"/>
      <c r="W235" s="187"/>
      <c r="X235" s="187"/>
      <c r="Y235" s="187"/>
      <c r="Z235" s="187"/>
      <c r="AA235" s="187"/>
      <c r="AB235" s="187"/>
      <c r="AC235" s="187"/>
      <c r="AD235" s="187"/>
      <c r="AE235" s="187"/>
      <c r="AF235" s="187"/>
    </row>
    <row r="236" spans="1:32" ht="15.75" customHeight="1">
      <c r="A236" s="186"/>
      <c r="B236" s="186"/>
      <c r="C236" s="186"/>
      <c r="D236" s="186"/>
      <c r="E236" s="186"/>
      <c r="F236" s="186"/>
      <c r="G236" s="218" t="s">
        <v>147</v>
      </c>
      <c r="H236" s="219" t="s">
        <v>609</v>
      </c>
      <c r="I236" s="220" t="s">
        <v>149</v>
      </c>
      <c r="J236" s="4"/>
      <c r="K236" s="5"/>
      <c r="L236" s="206" t="s">
        <v>52</v>
      </c>
      <c r="M236" s="206">
        <f>IF(L236="Puntual",1,IF(L236="Local",5,10))</f>
        <v>1</v>
      </c>
      <c r="N236" s="206" t="s">
        <v>41</v>
      </c>
      <c r="O236" s="206">
        <f>IF(N236="Baja",1,IF(N236="Media",5,10))</f>
        <v>5</v>
      </c>
      <c r="P236" s="206" t="s">
        <v>42</v>
      </c>
      <c r="Q236" s="206">
        <f>Q233</f>
        <v>5</v>
      </c>
      <c r="R236" s="206" t="s">
        <v>43</v>
      </c>
      <c r="S236" s="206">
        <f>IF(R236="Reversible",1,IF(R236="Recuperable",5,10))</f>
        <v>5</v>
      </c>
      <c r="T236" s="206" t="s">
        <v>44</v>
      </c>
      <c r="U236" s="206">
        <f>IF(T236="Baja",1,IF(T236="Moderada",5,10))</f>
        <v>5</v>
      </c>
      <c r="V236" s="206" t="s">
        <v>34</v>
      </c>
      <c r="W236" s="206">
        <f>IF(V236="No",1,10)</f>
        <v>10</v>
      </c>
      <c r="X236" s="205">
        <f>SUM(M236*O236*Q236*S236*U236)</f>
        <v>625</v>
      </c>
      <c r="Y236" s="206" t="str">
        <f>IF(X236&gt;=10000,"Alta",IF(X236&gt;=1250,"Moderada",IF(X236&lt;=1000,"Baja")))</f>
        <v>Baja</v>
      </c>
      <c r="Z236" s="206" t="s">
        <v>74</v>
      </c>
      <c r="AA236" s="206" t="s">
        <v>34</v>
      </c>
      <c r="AB236" s="203" t="str">
        <f>IF(X236&gt;=6249,"Significativo",IF(AA236="No","Significativo","No Significativo"))</f>
        <v>No Significativo</v>
      </c>
      <c r="AC236" s="225"/>
      <c r="AD236" s="219" t="s">
        <v>337</v>
      </c>
      <c r="AE236" s="206" t="s">
        <v>338</v>
      </c>
      <c r="AF236" s="219" t="s">
        <v>327</v>
      </c>
    </row>
    <row r="237" spans="1:32" ht="186" customHeight="1">
      <c r="A237" s="186"/>
      <c r="B237" s="187"/>
      <c r="C237" s="187"/>
      <c r="D237" s="187"/>
      <c r="E237" s="187"/>
      <c r="F237" s="187"/>
      <c r="G237" s="187"/>
      <c r="H237" s="187"/>
      <c r="I237" s="187"/>
      <c r="J237" s="4"/>
      <c r="K237" s="5"/>
      <c r="L237" s="187"/>
      <c r="M237" s="187"/>
      <c r="N237" s="187"/>
      <c r="O237" s="187"/>
      <c r="P237" s="187"/>
      <c r="Q237" s="187"/>
      <c r="R237" s="187"/>
      <c r="S237" s="187"/>
      <c r="T237" s="187"/>
      <c r="U237" s="187"/>
      <c r="V237" s="187"/>
      <c r="W237" s="187"/>
      <c r="X237" s="187"/>
      <c r="Y237" s="187"/>
      <c r="Z237" s="187"/>
      <c r="AA237" s="187"/>
      <c r="AB237" s="187"/>
      <c r="AC237" s="187"/>
      <c r="AD237" s="187"/>
      <c r="AE237" s="187"/>
      <c r="AF237" s="187"/>
    </row>
    <row r="238" spans="1:32" ht="163.5" customHeight="1">
      <c r="A238" s="188" t="s">
        <v>30</v>
      </c>
      <c r="B238" s="208" t="s">
        <v>79</v>
      </c>
      <c r="C238" s="224" t="s">
        <v>610</v>
      </c>
      <c r="D238" s="219" t="s">
        <v>611</v>
      </c>
      <c r="E238" s="219" t="s">
        <v>612</v>
      </c>
      <c r="F238" s="204" t="s">
        <v>64</v>
      </c>
      <c r="G238" s="22" t="s">
        <v>244</v>
      </c>
      <c r="H238" s="65" t="s">
        <v>613</v>
      </c>
      <c r="I238" s="24" t="s">
        <v>246</v>
      </c>
      <c r="J238" s="4"/>
      <c r="K238" s="5"/>
      <c r="L238" s="25" t="s">
        <v>40</v>
      </c>
      <c r="M238" s="25">
        <v>5</v>
      </c>
      <c r="N238" s="25" t="s">
        <v>53</v>
      </c>
      <c r="O238" s="25">
        <v>1</v>
      </c>
      <c r="P238" s="25" t="s">
        <v>42</v>
      </c>
      <c r="Q238" s="25">
        <v>5</v>
      </c>
      <c r="R238" s="25" t="s">
        <v>73</v>
      </c>
      <c r="S238" s="25">
        <v>10</v>
      </c>
      <c r="T238" s="25" t="s">
        <v>53</v>
      </c>
      <c r="U238" s="25">
        <v>1</v>
      </c>
      <c r="V238" s="25" t="s">
        <v>34</v>
      </c>
      <c r="W238" s="25">
        <v>10</v>
      </c>
      <c r="X238" s="26">
        <v>250</v>
      </c>
      <c r="Y238" s="25" t="s">
        <v>53</v>
      </c>
      <c r="Z238" s="25" t="s">
        <v>247</v>
      </c>
      <c r="AA238" s="25" t="s">
        <v>34</v>
      </c>
      <c r="AB238" s="71" t="s">
        <v>125</v>
      </c>
      <c r="AC238" s="25" t="s">
        <v>248</v>
      </c>
      <c r="AD238" s="25"/>
      <c r="AE238" s="32" t="s">
        <v>249</v>
      </c>
      <c r="AF238" s="25" t="s">
        <v>250</v>
      </c>
    </row>
    <row r="239" spans="1:32" ht="268.5" customHeight="1">
      <c r="A239" s="186"/>
      <c r="B239" s="186"/>
      <c r="C239" s="186"/>
      <c r="D239" s="186"/>
      <c r="E239" s="186"/>
      <c r="F239" s="186"/>
      <c r="G239" s="22" t="s">
        <v>35</v>
      </c>
      <c r="H239" s="65" t="s">
        <v>614</v>
      </c>
      <c r="I239" s="24" t="s">
        <v>37</v>
      </c>
      <c r="J239" s="4"/>
      <c r="K239" s="5"/>
      <c r="L239" s="63" t="s">
        <v>40</v>
      </c>
      <c r="M239" s="63">
        <f>IF(L239="Puntual",1,IF(L239="Local",5,10))</f>
        <v>5</v>
      </c>
      <c r="N239" s="63" t="s">
        <v>41</v>
      </c>
      <c r="O239" s="63">
        <f>IF(N239="Baja",1,IF(N239="Media",5,10))</f>
        <v>5</v>
      </c>
      <c r="P239" s="63" t="s">
        <v>42</v>
      </c>
      <c r="Q239" s="63">
        <f>IF(P239="Breve",1,IF(P239="Temporal",5,10))</f>
        <v>5</v>
      </c>
      <c r="R239" s="63" t="s">
        <v>43</v>
      </c>
      <c r="S239" s="63">
        <f>IF(R239="Reversible",1,IF(R239="Recuperable",5,10))</f>
        <v>5</v>
      </c>
      <c r="T239" s="63" t="s">
        <v>44</v>
      </c>
      <c r="U239" s="63">
        <f>IF(T239="Baja",1,IF(T239="Moderada",5,10))</f>
        <v>5</v>
      </c>
      <c r="V239" s="63" t="s">
        <v>34</v>
      </c>
      <c r="W239" s="63">
        <f>IF(V239="No",1,10)</f>
        <v>10</v>
      </c>
      <c r="X239" s="72">
        <f>SUM(M239*O239*Q239*S239*U239)</f>
        <v>3125</v>
      </c>
      <c r="Y239" s="63" t="str">
        <f>IF(X239&gt;=10000,"Alta",IF(X239&gt;=1250,"Moderada",IF(X239&lt;=1000,"Baja")))</f>
        <v>Moderada</v>
      </c>
      <c r="Z239" s="63" t="s">
        <v>45</v>
      </c>
      <c r="AA239" s="63" t="s">
        <v>34</v>
      </c>
      <c r="AB239" s="71" t="s">
        <v>125</v>
      </c>
      <c r="AC239" s="66"/>
      <c r="AD239" s="69" t="s">
        <v>189</v>
      </c>
      <c r="AE239" s="65" t="s">
        <v>190</v>
      </c>
      <c r="AF239" s="65" t="s">
        <v>191</v>
      </c>
    </row>
    <row r="240" spans="1:32" ht="218.25" customHeight="1">
      <c r="A240" s="186"/>
      <c r="B240" s="186"/>
      <c r="C240" s="186"/>
      <c r="D240" s="186"/>
      <c r="E240" s="186"/>
      <c r="F240" s="186"/>
      <c r="G240" s="22" t="s">
        <v>49</v>
      </c>
      <c r="H240" s="65" t="s">
        <v>615</v>
      </c>
      <c r="I240" s="24" t="s">
        <v>51</v>
      </c>
      <c r="J240" s="4"/>
      <c r="K240" s="5"/>
      <c r="L240" s="69" t="s">
        <v>52</v>
      </c>
      <c r="M240" s="69">
        <f>IF(L240="Puntual",1,IF(L240="Local",5,10))</f>
        <v>1</v>
      </c>
      <c r="N240" s="69" t="s">
        <v>41</v>
      </c>
      <c r="O240" s="69">
        <f>IF(N240="Baja",1,IF(N240="Media",5,10))</f>
        <v>5</v>
      </c>
      <c r="P240" s="69" t="s">
        <v>83</v>
      </c>
      <c r="Q240" s="69">
        <f>IF(P240="Breve",1,IF(P240="Temporal",5,10))</f>
        <v>1</v>
      </c>
      <c r="R240" s="69" t="s">
        <v>43</v>
      </c>
      <c r="S240" s="69">
        <f>IF(R240="Reversible",1,IF(R240="Recuperable",5,10))</f>
        <v>5</v>
      </c>
      <c r="T240" s="69" t="s">
        <v>44</v>
      </c>
      <c r="U240" s="69">
        <f>IF(T240="Baja",1,IF(T240="Moderada",5,10))</f>
        <v>5</v>
      </c>
      <c r="V240" s="69" t="s">
        <v>34</v>
      </c>
      <c r="W240" s="69">
        <f>IF(V240="No",1,10)</f>
        <v>10</v>
      </c>
      <c r="X240" s="73">
        <f>SUM(M240*O240*Q240*S240*U240)</f>
        <v>125</v>
      </c>
      <c r="Y240" s="25" t="str">
        <f>IF(X240&gt;=10000,"Alta",IF(X240&gt;=1250,"Moderada",IF(X240&lt;=1000,"Baja")))</f>
        <v>Baja</v>
      </c>
      <c r="Z240" s="28" t="s">
        <v>54</v>
      </c>
      <c r="AA240" s="25" t="s">
        <v>34</v>
      </c>
      <c r="AB240" s="71" t="s">
        <v>125</v>
      </c>
      <c r="AC240" s="65" t="s">
        <v>460</v>
      </c>
      <c r="AD240" s="65" t="s">
        <v>461</v>
      </c>
      <c r="AE240" s="69" t="s">
        <v>462</v>
      </c>
      <c r="AF240" s="65" t="s">
        <v>463</v>
      </c>
    </row>
    <row r="241" spans="1:32" ht="173.25" customHeight="1">
      <c r="A241" s="186"/>
      <c r="B241" s="186"/>
      <c r="C241" s="186"/>
      <c r="D241" s="186"/>
      <c r="E241" s="186"/>
      <c r="F241" s="186"/>
      <c r="G241" s="22" t="s">
        <v>147</v>
      </c>
      <c r="H241" s="65" t="s">
        <v>616</v>
      </c>
      <c r="I241" s="24" t="s">
        <v>149</v>
      </c>
      <c r="J241" s="4"/>
      <c r="K241" s="5"/>
      <c r="L241" s="63" t="s">
        <v>52</v>
      </c>
      <c r="M241" s="28">
        <f>IF(L241="Puntual",1,IF(L241="Local",5,10))</f>
        <v>1</v>
      </c>
      <c r="N241" s="63" t="s">
        <v>41</v>
      </c>
      <c r="O241" s="28">
        <f>IF(N241="Baja",1,IF(N241="Media",5,10))</f>
        <v>5</v>
      </c>
      <c r="P241" s="63" t="s">
        <v>42</v>
      </c>
      <c r="Q241" s="28">
        <f>Q238</f>
        <v>5</v>
      </c>
      <c r="R241" s="63" t="s">
        <v>43</v>
      </c>
      <c r="S241" s="63">
        <f>IF(R241="Reversible",1,IF(R241="Recuperable",5,10))</f>
        <v>5</v>
      </c>
      <c r="T241" s="63" t="s">
        <v>44</v>
      </c>
      <c r="U241" s="28">
        <f>IF(T241="Baja",1,IF(T241="Moderada",5,10))</f>
        <v>5</v>
      </c>
      <c r="V241" s="28" t="s">
        <v>34</v>
      </c>
      <c r="W241" s="28">
        <f>IF(V241="No",1,10)</f>
        <v>10</v>
      </c>
      <c r="X241" s="73">
        <f>SUM(M241*O241*Q241*S241*U241)</f>
        <v>625</v>
      </c>
      <c r="Y241" s="28" t="str">
        <f>IF(X241&gt;=10000,"Alta",IF(X241&gt;=1250,"Moderada",IF(X241&lt;=1000,"Baja")))</f>
        <v>Baja</v>
      </c>
      <c r="Z241" s="25" t="s">
        <v>74</v>
      </c>
      <c r="AA241" s="25" t="s">
        <v>34</v>
      </c>
      <c r="AB241" s="71" t="s">
        <v>125</v>
      </c>
      <c r="AC241" s="65"/>
      <c r="AD241" s="65" t="s">
        <v>337</v>
      </c>
      <c r="AE241" s="69" t="s">
        <v>338</v>
      </c>
      <c r="AF241" s="65" t="s">
        <v>327</v>
      </c>
    </row>
    <row r="242" spans="1:32" ht="53.25" customHeight="1">
      <c r="A242" s="186"/>
      <c r="B242" s="186"/>
      <c r="C242" s="186"/>
      <c r="D242" s="186"/>
      <c r="E242" s="186"/>
      <c r="F242" s="186"/>
      <c r="G242" s="218" t="s">
        <v>617</v>
      </c>
      <c r="H242" s="219" t="s">
        <v>618</v>
      </c>
      <c r="I242" s="220" t="s">
        <v>82</v>
      </c>
      <c r="J242" s="4"/>
      <c r="K242" s="5"/>
      <c r="L242" s="206" t="s">
        <v>40</v>
      </c>
      <c r="M242" s="206">
        <f>IF(L242="Puntual",1,IF(L242="Local",5,10))</f>
        <v>5</v>
      </c>
      <c r="N242" s="206" t="s">
        <v>41</v>
      </c>
      <c r="O242" s="206">
        <f>IF(N242="Baja",1,IF(N242="Media",5,10))</f>
        <v>5</v>
      </c>
      <c r="P242" s="206" t="s">
        <v>83</v>
      </c>
      <c r="Q242" s="206">
        <f>IF(P242="Breve",1,IF(P242="Temporal",5,10))</f>
        <v>1</v>
      </c>
      <c r="R242" s="206" t="s">
        <v>43</v>
      </c>
      <c r="S242" s="206">
        <f>IF(R242="Reversible",1,IF(R242="Recuperable",5,10))</f>
        <v>5</v>
      </c>
      <c r="T242" s="206" t="s">
        <v>53</v>
      </c>
      <c r="U242" s="206">
        <f>IF(T242="Baja",1,IF(T242="Moderada",5,10))</f>
        <v>1</v>
      </c>
      <c r="V242" s="206" t="s">
        <v>34</v>
      </c>
      <c r="W242" s="206">
        <f>IF(V242="No",1,10)</f>
        <v>10</v>
      </c>
      <c r="X242" s="205">
        <f>SUM(M242*O242*Q242*S242*U242)</f>
        <v>125</v>
      </c>
      <c r="Y242" s="206" t="str">
        <f>IF(X242&gt;=10000,"Alta",IF(X242&gt;=1250,"Moderada",IF(X242&lt;=1000,"Baja")))</f>
        <v>Baja</v>
      </c>
      <c r="Z242" s="206" t="s">
        <v>84</v>
      </c>
      <c r="AA242" s="206" t="s">
        <v>34</v>
      </c>
      <c r="AB242" s="203" t="str">
        <f>IF(X242&gt;=6249,"Significativo",IF(AA242="No","Significativo","No Significativo"))</f>
        <v>No Significativo</v>
      </c>
      <c r="AC242" s="219"/>
      <c r="AD242" s="219"/>
      <c r="AE242" s="206" t="s">
        <v>85</v>
      </c>
      <c r="AF242" s="251" t="s">
        <v>86</v>
      </c>
    </row>
    <row r="243" spans="1:32" ht="15.75" customHeight="1">
      <c r="A243" s="186"/>
      <c r="B243" s="186"/>
      <c r="C243" s="186"/>
      <c r="D243" s="186"/>
      <c r="E243" s="186"/>
      <c r="F243" s="186"/>
      <c r="G243" s="186"/>
      <c r="H243" s="186"/>
      <c r="I243" s="186"/>
      <c r="J243" s="4"/>
      <c r="K243" s="5"/>
      <c r="L243" s="186"/>
      <c r="M243" s="186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</row>
    <row r="244" spans="1:32" ht="15.75" customHeight="1">
      <c r="A244" s="186"/>
      <c r="B244" s="186"/>
      <c r="C244" s="186"/>
      <c r="D244" s="186"/>
      <c r="E244" s="186"/>
      <c r="F244" s="186"/>
      <c r="G244" s="186"/>
      <c r="H244" s="186"/>
      <c r="I244" s="186"/>
      <c r="J244" s="4"/>
      <c r="K244" s="5"/>
      <c r="L244" s="186"/>
      <c r="M244" s="186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</row>
    <row r="245" spans="1:32" ht="15.75" customHeight="1">
      <c r="A245" s="186"/>
      <c r="B245" s="186"/>
      <c r="C245" s="186"/>
      <c r="D245" s="186"/>
      <c r="E245" s="186"/>
      <c r="F245" s="186"/>
      <c r="G245" s="186"/>
      <c r="H245" s="186"/>
      <c r="I245" s="186"/>
      <c r="J245" s="4"/>
      <c r="K245" s="5"/>
      <c r="L245" s="186"/>
      <c r="M245" s="186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</row>
    <row r="246" spans="1:32" ht="15.75" customHeight="1">
      <c r="A246" s="186"/>
      <c r="B246" s="186"/>
      <c r="C246" s="186"/>
      <c r="D246" s="186"/>
      <c r="E246" s="186"/>
      <c r="F246" s="186"/>
      <c r="G246" s="186"/>
      <c r="H246" s="186"/>
      <c r="I246" s="186"/>
      <c r="J246" s="4"/>
      <c r="K246" s="5"/>
      <c r="L246" s="186"/>
      <c r="M246" s="186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</row>
    <row r="247" spans="1:32" ht="110.25" customHeight="1">
      <c r="A247" s="187"/>
      <c r="B247" s="187"/>
      <c r="C247" s="187"/>
      <c r="D247" s="187"/>
      <c r="E247" s="187"/>
      <c r="F247" s="187"/>
      <c r="G247" s="187"/>
      <c r="H247" s="187"/>
      <c r="I247" s="187"/>
      <c r="J247" s="4"/>
      <c r="K247" s="5"/>
      <c r="L247" s="187"/>
      <c r="M247" s="187"/>
      <c r="N247" s="187"/>
      <c r="O247" s="187"/>
      <c r="P247" s="187"/>
      <c r="Q247" s="187"/>
      <c r="R247" s="187"/>
      <c r="S247" s="187"/>
      <c r="T247" s="187"/>
      <c r="U247" s="187"/>
      <c r="V247" s="187"/>
      <c r="W247" s="187"/>
      <c r="X247" s="187"/>
      <c r="Y247" s="187"/>
      <c r="Z247" s="187"/>
      <c r="AA247" s="187"/>
      <c r="AB247" s="187"/>
      <c r="AC247" s="187"/>
      <c r="AD247" s="187"/>
      <c r="AE247" s="187"/>
      <c r="AF247" s="187"/>
    </row>
    <row r="248" spans="1:32" ht="250.5" customHeight="1">
      <c r="A248" s="188" t="s">
        <v>30</v>
      </c>
      <c r="B248" s="208" t="s">
        <v>79</v>
      </c>
      <c r="C248" s="224" t="s">
        <v>619</v>
      </c>
      <c r="D248" s="219" t="s">
        <v>620</v>
      </c>
      <c r="E248" s="219"/>
      <c r="F248" s="204" t="s">
        <v>64</v>
      </c>
      <c r="G248" s="74" t="s">
        <v>621</v>
      </c>
      <c r="H248" s="65" t="s">
        <v>622</v>
      </c>
      <c r="I248" s="24" t="s">
        <v>116</v>
      </c>
      <c r="J248" s="4"/>
      <c r="K248" s="5"/>
      <c r="L248" s="25" t="s">
        <v>40</v>
      </c>
      <c r="M248" s="25">
        <f>IF(L248="Puntual",1,IF(L248="Local",5,10))</f>
        <v>5</v>
      </c>
      <c r="N248" s="25" t="s">
        <v>41</v>
      </c>
      <c r="O248" s="25">
        <f t="shared" ref="O248:O255" si="64">IF(N248="Baja",1,IF(N248="Media",5,10))</f>
        <v>5</v>
      </c>
      <c r="P248" s="25" t="s">
        <v>42</v>
      </c>
      <c r="Q248" s="25">
        <f t="shared" ref="Q248:Q255" si="65">IF(P248="Breve",1,IF(P248="Temporal",5,10))</f>
        <v>5</v>
      </c>
      <c r="R248" s="25" t="s">
        <v>117</v>
      </c>
      <c r="S248" s="25">
        <f t="shared" ref="S248:S255" si="66">IF(R248="Reversible",1,IF(R248="Recuperable",5,10))</f>
        <v>1</v>
      </c>
      <c r="T248" s="25" t="s">
        <v>44</v>
      </c>
      <c r="U248" s="25">
        <f t="shared" ref="U248:U255" si="67">IF(T248="Baja",1,IF(T248="Moderada",5,10))</f>
        <v>5</v>
      </c>
      <c r="V248" s="25" t="s">
        <v>34</v>
      </c>
      <c r="W248" s="25">
        <f t="shared" ref="W248:W255" si="68">IF(V248="No",1,10)</f>
        <v>10</v>
      </c>
      <c r="X248" s="26">
        <f t="shared" ref="X248:X255" si="69">SUM(M248*O248*Q248*S248*U248)</f>
        <v>625</v>
      </c>
      <c r="Y248" s="25" t="str">
        <f t="shared" ref="Y248:Y255" si="70">IF(X248&gt;=10000,"Alta",IF(X248&gt;=1250,"Moderada",IF(X248&lt;=1000,"Baja")))</f>
        <v>Baja</v>
      </c>
      <c r="Z248" s="25" t="s">
        <v>118</v>
      </c>
      <c r="AA248" s="25" t="s">
        <v>34</v>
      </c>
      <c r="AB248" s="27" t="str">
        <f t="shared" ref="AB248:AB255" si="71">IF(X248&gt;=6249,"Significativo",IF(AA248="No","Significativo","No Significativo"))</f>
        <v>No Significativo</v>
      </c>
      <c r="AC248" s="28"/>
      <c r="AD248" s="25"/>
      <c r="AE248" s="25" t="s">
        <v>120</v>
      </c>
      <c r="AF248" s="25" t="s">
        <v>121</v>
      </c>
    </row>
    <row r="249" spans="1:32" ht="246.5">
      <c r="A249" s="186"/>
      <c r="B249" s="186"/>
      <c r="C249" s="186"/>
      <c r="D249" s="186"/>
      <c r="E249" s="186"/>
      <c r="F249" s="186"/>
      <c r="G249" s="74" t="s">
        <v>401</v>
      </c>
      <c r="H249" s="65" t="s">
        <v>623</v>
      </c>
      <c r="I249" s="24" t="s">
        <v>403</v>
      </c>
      <c r="J249" s="4"/>
      <c r="K249" s="5"/>
      <c r="L249" s="25" t="s">
        <v>40</v>
      </c>
      <c r="M249" s="28">
        <f>IF(L249="Puntual",1,IF(L249="Local",5,10))</f>
        <v>5</v>
      </c>
      <c r="N249" s="25" t="s">
        <v>53</v>
      </c>
      <c r="O249" s="25">
        <f t="shared" si="64"/>
        <v>1</v>
      </c>
      <c r="P249" s="25" t="s">
        <v>42</v>
      </c>
      <c r="Q249" s="25">
        <f t="shared" si="65"/>
        <v>5</v>
      </c>
      <c r="R249" s="25" t="s">
        <v>43</v>
      </c>
      <c r="S249" s="25">
        <f t="shared" si="66"/>
        <v>5</v>
      </c>
      <c r="T249" s="25" t="s">
        <v>44</v>
      </c>
      <c r="U249" s="25">
        <f t="shared" si="67"/>
        <v>5</v>
      </c>
      <c r="V249" s="28" t="s">
        <v>44</v>
      </c>
      <c r="W249" s="25">
        <f t="shared" si="68"/>
        <v>10</v>
      </c>
      <c r="X249" s="26">
        <f t="shared" si="69"/>
        <v>625</v>
      </c>
      <c r="Y249" s="25" t="str">
        <f t="shared" si="70"/>
        <v>Baja</v>
      </c>
      <c r="Z249" s="41" t="s">
        <v>283</v>
      </c>
      <c r="AA249" s="25" t="s">
        <v>34</v>
      </c>
      <c r="AB249" s="27" t="str">
        <f t="shared" si="71"/>
        <v>No Significativo</v>
      </c>
      <c r="AC249" s="28"/>
      <c r="AD249" s="32" t="s">
        <v>404</v>
      </c>
      <c r="AE249" s="32" t="s">
        <v>405</v>
      </c>
      <c r="AF249" s="32" t="s">
        <v>406</v>
      </c>
    </row>
    <row r="250" spans="1:32" ht="130.5">
      <c r="A250" s="186"/>
      <c r="B250" s="186"/>
      <c r="C250" s="186"/>
      <c r="D250" s="186"/>
      <c r="E250" s="186"/>
      <c r="F250" s="186"/>
      <c r="G250" s="74" t="s">
        <v>49</v>
      </c>
      <c r="H250" s="65" t="s">
        <v>624</v>
      </c>
      <c r="I250" s="24" t="s">
        <v>51</v>
      </c>
      <c r="J250" s="4"/>
      <c r="K250" s="5"/>
      <c r="L250" s="25" t="s">
        <v>40</v>
      </c>
      <c r="M250" s="25">
        <v>1</v>
      </c>
      <c r="N250" s="25" t="s">
        <v>41</v>
      </c>
      <c r="O250" s="25">
        <f t="shared" si="64"/>
        <v>5</v>
      </c>
      <c r="P250" s="25" t="s">
        <v>42</v>
      </c>
      <c r="Q250" s="25">
        <f t="shared" si="65"/>
        <v>5</v>
      </c>
      <c r="R250" s="25" t="s">
        <v>43</v>
      </c>
      <c r="S250" s="25">
        <f t="shared" si="66"/>
        <v>5</v>
      </c>
      <c r="T250" s="25" t="s">
        <v>44</v>
      </c>
      <c r="U250" s="25">
        <f t="shared" si="67"/>
        <v>5</v>
      </c>
      <c r="V250" s="25" t="s">
        <v>34</v>
      </c>
      <c r="W250" s="25">
        <f t="shared" si="68"/>
        <v>10</v>
      </c>
      <c r="X250" s="26">
        <f t="shared" si="69"/>
        <v>625</v>
      </c>
      <c r="Y250" s="25" t="str">
        <f t="shared" si="70"/>
        <v>Baja</v>
      </c>
      <c r="Z250" s="25" t="s">
        <v>54</v>
      </c>
      <c r="AA250" s="25" t="s">
        <v>34</v>
      </c>
      <c r="AB250" s="27" t="str">
        <f t="shared" si="71"/>
        <v>No Significativo</v>
      </c>
      <c r="AC250" s="32" t="s">
        <v>460</v>
      </c>
      <c r="AD250" s="65" t="s">
        <v>461</v>
      </c>
      <c r="AE250" s="25"/>
      <c r="AF250" s="65" t="s">
        <v>463</v>
      </c>
    </row>
    <row r="251" spans="1:32" ht="137.25" customHeight="1">
      <c r="A251" s="186"/>
      <c r="B251" s="186"/>
      <c r="C251" s="186"/>
      <c r="D251" s="186"/>
      <c r="E251" s="186"/>
      <c r="F251" s="186"/>
      <c r="G251" s="22" t="s">
        <v>147</v>
      </c>
      <c r="H251" s="65" t="s">
        <v>625</v>
      </c>
      <c r="I251" s="24" t="s">
        <v>149</v>
      </c>
      <c r="J251" s="4"/>
      <c r="K251" s="5"/>
      <c r="L251" s="25" t="s">
        <v>52</v>
      </c>
      <c r="M251" s="25">
        <v>1</v>
      </c>
      <c r="N251" s="25" t="s">
        <v>53</v>
      </c>
      <c r="O251" s="25">
        <f t="shared" si="64"/>
        <v>1</v>
      </c>
      <c r="P251" s="25" t="s">
        <v>42</v>
      </c>
      <c r="Q251" s="25">
        <f t="shared" si="65"/>
        <v>5</v>
      </c>
      <c r="R251" s="25" t="s">
        <v>43</v>
      </c>
      <c r="S251" s="25">
        <f t="shared" si="66"/>
        <v>5</v>
      </c>
      <c r="T251" s="25" t="s">
        <v>44</v>
      </c>
      <c r="U251" s="25">
        <f t="shared" si="67"/>
        <v>5</v>
      </c>
      <c r="V251" s="25" t="s">
        <v>34</v>
      </c>
      <c r="W251" s="25">
        <f t="shared" si="68"/>
        <v>10</v>
      </c>
      <c r="X251" s="26">
        <f t="shared" si="69"/>
        <v>125</v>
      </c>
      <c r="Y251" s="25" t="str">
        <f t="shared" si="70"/>
        <v>Baja</v>
      </c>
      <c r="Z251" s="25" t="s">
        <v>74</v>
      </c>
      <c r="AA251" s="25" t="s">
        <v>34</v>
      </c>
      <c r="AB251" s="27" t="str">
        <f t="shared" si="71"/>
        <v>No Significativo</v>
      </c>
      <c r="AC251" s="28"/>
      <c r="AD251" s="65" t="s">
        <v>337</v>
      </c>
      <c r="AE251" s="69" t="s">
        <v>338</v>
      </c>
      <c r="AF251" s="25"/>
    </row>
    <row r="252" spans="1:32" ht="15.75" customHeight="1">
      <c r="A252" s="186"/>
      <c r="B252" s="187"/>
      <c r="C252" s="187"/>
      <c r="D252" s="187"/>
      <c r="E252" s="187"/>
      <c r="F252" s="187"/>
      <c r="G252" s="22" t="s">
        <v>153</v>
      </c>
      <c r="H252" s="65" t="s">
        <v>626</v>
      </c>
      <c r="I252" s="24" t="s">
        <v>37</v>
      </c>
      <c r="J252" s="4"/>
      <c r="K252" s="5"/>
      <c r="L252" s="25" t="s">
        <v>40</v>
      </c>
      <c r="M252" s="25">
        <v>1</v>
      </c>
      <c r="N252" s="25" t="s">
        <v>53</v>
      </c>
      <c r="O252" s="25">
        <f t="shared" si="64"/>
        <v>1</v>
      </c>
      <c r="P252" s="25" t="s">
        <v>42</v>
      </c>
      <c r="Q252" s="25">
        <f t="shared" si="65"/>
        <v>5</v>
      </c>
      <c r="R252" s="25" t="s">
        <v>43</v>
      </c>
      <c r="S252" s="25">
        <f t="shared" si="66"/>
        <v>5</v>
      </c>
      <c r="T252" s="25" t="s">
        <v>44</v>
      </c>
      <c r="U252" s="25">
        <f t="shared" si="67"/>
        <v>5</v>
      </c>
      <c r="V252" s="25" t="s">
        <v>34</v>
      </c>
      <c r="W252" s="25">
        <f t="shared" si="68"/>
        <v>10</v>
      </c>
      <c r="X252" s="26">
        <f t="shared" si="69"/>
        <v>125</v>
      </c>
      <c r="Y252" s="25" t="str">
        <f t="shared" si="70"/>
        <v>Baja</v>
      </c>
      <c r="Z252" s="69" t="s">
        <v>627</v>
      </c>
      <c r="AA252" s="25" t="s">
        <v>34</v>
      </c>
      <c r="AB252" s="27" t="str">
        <f t="shared" si="71"/>
        <v>No Significativo</v>
      </c>
      <c r="AC252" s="28"/>
      <c r="AD252" s="69" t="s">
        <v>189</v>
      </c>
      <c r="AE252" s="65" t="s">
        <v>190</v>
      </c>
      <c r="AF252" s="65" t="s">
        <v>191</v>
      </c>
    </row>
    <row r="253" spans="1:32" ht="201" customHeight="1">
      <c r="A253" s="188" t="s">
        <v>30</v>
      </c>
      <c r="B253" s="208" t="s">
        <v>79</v>
      </c>
      <c r="C253" s="224" t="s">
        <v>628</v>
      </c>
      <c r="D253" s="219" t="s">
        <v>629</v>
      </c>
      <c r="E253" s="219" t="s">
        <v>630</v>
      </c>
      <c r="F253" s="204" t="s">
        <v>64</v>
      </c>
      <c r="G253" s="35" t="s">
        <v>147</v>
      </c>
      <c r="H253" s="75" t="s">
        <v>631</v>
      </c>
      <c r="I253" s="36" t="s">
        <v>149</v>
      </c>
      <c r="J253" s="4"/>
      <c r="K253" s="5"/>
      <c r="L253" s="25" t="s">
        <v>52</v>
      </c>
      <c r="M253" s="25">
        <v>1</v>
      </c>
      <c r="N253" s="25" t="s">
        <v>53</v>
      </c>
      <c r="O253" s="25">
        <f t="shared" si="64"/>
        <v>1</v>
      </c>
      <c r="P253" s="25" t="s">
        <v>42</v>
      </c>
      <c r="Q253" s="25">
        <f t="shared" si="65"/>
        <v>5</v>
      </c>
      <c r="R253" s="25" t="s">
        <v>43</v>
      </c>
      <c r="S253" s="25">
        <f t="shared" si="66"/>
        <v>5</v>
      </c>
      <c r="T253" s="25" t="s">
        <v>44</v>
      </c>
      <c r="U253" s="25">
        <f t="shared" si="67"/>
        <v>5</v>
      </c>
      <c r="V253" s="25" t="s">
        <v>34</v>
      </c>
      <c r="W253" s="25">
        <f t="shared" si="68"/>
        <v>10</v>
      </c>
      <c r="X253" s="37">
        <f t="shared" si="69"/>
        <v>125</v>
      </c>
      <c r="Y253" s="21" t="str">
        <f t="shared" si="70"/>
        <v>Baja</v>
      </c>
      <c r="Z253" s="25" t="s">
        <v>74</v>
      </c>
      <c r="AA253" s="25" t="s">
        <v>34</v>
      </c>
      <c r="AB253" s="38" t="str">
        <f t="shared" si="71"/>
        <v>No Significativo</v>
      </c>
      <c r="AC253" s="28"/>
      <c r="AD253" s="65" t="s">
        <v>337</v>
      </c>
      <c r="AE253" s="69" t="s">
        <v>338</v>
      </c>
      <c r="AF253" s="32" t="s">
        <v>327</v>
      </c>
    </row>
    <row r="254" spans="1:32" ht="156" customHeight="1">
      <c r="A254" s="186"/>
      <c r="B254" s="186"/>
      <c r="C254" s="186"/>
      <c r="D254" s="186"/>
      <c r="E254" s="186"/>
      <c r="F254" s="186"/>
      <c r="G254" s="35" t="s">
        <v>49</v>
      </c>
      <c r="H254" s="76" t="s">
        <v>632</v>
      </c>
      <c r="I254" s="77" t="s">
        <v>51</v>
      </c>
      <c r="J254" s="4"/>
      <c r="K254" s="5"/>
      <c r="L254" s="25" t="s">
        <v>40</v>
      </c>
      <c r="M254" s="25">
        <v>1</v>
      </c>
      <c r="N254" s="25" t="s">
        <v>41</v>
      </c>
      <c r="O254" s="25">
        <f t="shared" si="64"/>
        <v>5</v>
      </c>
      <c r="P254" s="25" t="s">
        <v>42</v>
      </c>
      <c r="Q254" s="25">
        <f t="shared" si="65"/>
        <v>5</v>
      </c>
      <c r="R254" s="25" t="s">
        <v>43</v>
      </c>
      <c r="S254" s="25">
        <f t="shared" si="66"/>
        <v>5</v>
      </c>
      <c r="T254" s="25" t="s">
        <v>44</v>
      </c>
      <c r="U254" s="25">
        <f t="shared" si="67"/>
        <v>5</v>
      </c>
      <c r="V254" s="25" t="s">
        <v>34</v>
      </c>
      <c r="W254" s="25">
        <f t="shared" si="68"/>
        <v>10</v>
      </c>
      <c r="X254" s="26">
        <f t="shared" si="69"/>
        <v>625</v>
      </c>
      <c r="Y254" s="25" t="str">
        <f t="shared" si="70"/>
        <v>Baja</v>
      </c>
      <c r="Z254" s="25" t="s">
        <v>54</v>
      </c>
      <c r="AA254" s="25" t="s">
        <v>34</v>
      </c>
      <c r="AB254" s="27" t="str">
        <f t="shared" si="71"/>
        <v>No Significativo</v>
      </c>
      <c r="AC254" s="32" t="s">
        <v>460</v>
      </c>
      <c r="AD254" s="65" t="s">
        <v>461</v>
      </c>
      <c r="AE254" s="25"/>
      <c r="AF254" s="65" t="s">
        <v>463</v>
      </c>
    </row>
    <row r="255" spans="1:32" ht="199.5" customHeight="1">
      <c r="A255" s="186"/>
      <c r="B255" s="186"/>
      <c r="C255" s="186"/>
      <c r="D255" s="186"/>
      <c r="E255" s="186"/>
      <c r="F255" s="186"/>
      <c r="G255" s="35" t="s">
        <v>35</v>
      </c>
      <c r="H255" s="76" t="s">
        <v>633</v>
      </c>
      <c r="I255" s="24" t="s">
        <v>37</v>
      </c>
      <c r="J255" s="4"/>
      <c r="K255" s="5"/>
      <c r="L255" s="25" t="s">
        <v>40</v>
      </c>
      <c r="M255" s="25">
        <v>1</v>
      </c>
      <c r="N255" s="25" t="s">
        <v>53</v>
      </c>
      <c r="O255" s="25">
        <f t="shared" si="64"/>
        <v>1</v>
      </c>
      <c r="P255" s="25" t="s">
        <v>42</v>
      </c>
      <c r="Q255" s="25">
        <f t="shared" si="65"/>
        <v>5</v>
      </c>
      <c r="R255" s="25" t="s">
        <v>43</v>
      </c>
      <c r="S255" s="25">
        <f t="shared" si="66"/>
        <v>5</v>
      </c>
      <c r="T255" s="25" t="s">
        <v>44</v>
      </c>
      <c r="U255" s="25">
        <f t="shared" si="67"/>
        <v>5</v>
      </c>
      <c r="V255" s="25" t="s">
        <v>34</v>
      </c>
      <c r="W255" s="25">
        <f t="shared" si="68"/>
        <v>10</v>
      </c>
      <c r="X255" s="26">
        <f t="shared" si="69"/>
        <v>125</v>
      </c>
      <c r="Y255" s="25" t="str">
        <f t="shared" si="70"/>
        <v>Baja</v>
      </c>
      <c r="Z255" s="69" t="s">
        <v>627</v>
      </c>
      <c r="AA255" s="25" t="s">
        <v>34</v>
      </c>
      <c r="AB255" s="27" t="str">
        <f t="shared" si="71"/>
        <v>No Significativo</v>
      </c>
      <c r="AC255" s="28"/>
      <c r="AD255" s="69" t="s">
        <v>189</v>
      </c>
      <c r="AE255" s="65" t="s">
        <v>190</v>
      </c>
      <c r="AF255" s="65" t="s">
        <v>191</v>
      </c>
    </row>
    <row r="256" spans="1:32" ht="15.75" customHeight="1">
      <c r="A256" s="186"/>
      <c r="B256" s="186"/>
      <c r="C256" s="186"/>
      <c r="D256" s="186"/>
      <c r="E256" s="186"/>
      <c r="F256" s="186"/>
      <c r="G256" s="218" t="s">
        <v>244</v>
      </c>
      <c r="H256" s="185" t="s">
        <v>634</v>
      </c>
      <c r="I256" s="258" t="s">
        <v>246</v>
      </c>
      <c r="J256" s="4"/>
      <c r="K256" s="5"/>
      <c r="L256" s="206" t="s">
        <v>40</v>
      </c>
      <c r="M256" s="206">
        <v>5</v>
      </c>
      <c r="N256" s="206" t="s">
        <v>53</v>
      </c>
      <c r="O256" s="206">
        <v>1</v>
      </c>
      <c r="P256" s="206" t="s">
        <v>42</v>
      </c>
      <c r="Q256" s="206">
        <v>5</v>
      </c>
      <c r="R256" s="206" t="s">
        <v>73</v>
      </c>
      <c r="S256" s="206">
        <v>10</v>
      </c>
      <c r="T256" s="206" t="s">
        <v>53</v>
      </c>
      <c r="U256" s="206">
        <v>1</v>
      </c>
      <c r="V256" s="206" t="s">
        <v>34</v>
      </c>
      <c r="W256" s="206">
        <v>10</v>
      </c>
      <c r="X256" s="205">
        <v>250</v>
      </c>
      <c r="Y256" s="206" t="s">
        <v>53</v>
      </c>
      <c r="Z256" s="206" t="s">
        <v>247</v>
      </c>
      <c r="AA256" s="206" t="s">
        <v>34</v>
      </c>
      <c r="AB256" s="235" t="s">
        <v>125</v>
      </c>
      <c r="AC256" s="206" t="s">
        <v>248</v>
      </c>
      <c r="AD256" s="206"/>
      <c r="AE256" s="219" t="s">
        <v>249</v>
      </c>
      <c r="AF256" s="206" t="s">
        <v>250</v>
      </c>
    </row>
    <row r="257" spans="1:32" ht="179.25" customHeight="1">
      <c r="A257" s="186"/>
      <c r="B257" s="187"/>
      <c r="C257" s="187"/>
      <c r="D257" s="187"/>
      <c r="E257" s="187"/>
      <c r="F257" s="187"/>
      <c r="G257" s="187"/>
      <c r="H257" s="187"/>
      <c r="I257" s="187"/>
      <c r="J257" s="4"/>
      <c r="K257" s="5"/>
      <c r="L257" s="187"/>
      <c r="M257" s="187"/>
      <c r="N257" s="187"/>
      <c r="O257" s="187"/>
      <c r="P257" s="187"/>
      <c r="Q257" s="187"/>
      <c r="R257" s="187"/>
      <c r="S257" s="187"/>
      <c r="T257" s="187"/>
      <c r="U257" s="187"/>
      <c r="V257" s="187"/>
      <c r="W257" s="187"/>
      <c r="X257" s="187"/>
      <c r="Y257" s="187"/>
      <c r="Z257" s="187"/>
      <c r="AA257" s="187"/>
      <c r="AB257" s="187"/>
      <c r="AC257" s="187"/>
      <c r="AD257" s="187"/>
      <c r="AE257" s="187"/>
      <c r="AF257" s="187"/>
    </row>
    <row r="258" spans="1:32" ht="14.5">
      <c r="A258" s="188" t="s">
        <v>30</v>
      </c>
      <c r="B258" s="208" t="s">
        <v>79</v>
      </c>
      <c r="C258" s="224" t="s">
        <v>635</v>
      </c>
      <c r="D258" s="219" t="s">
        <v>636</v>
      </c>
      <c r="E258" s="219" t="s">
        <v>637</v>
      </c>
      <c r="F258" s="204" t="s">
        <v>64</v>
      </c>
      <c r="G258" s="218" t="s">
        <v>35</v>
      </c>
      <c r="H258" s="234" t="s">
        <v>638</v>
      </c>
      <c r="I258" s="220" t="s">
        <v>37</v>
      </c>
      <c r="J258" s="4"/>
      <c r="K258" s="5"/>
      <c r="L258" s="206" t="s">
        <v>40</v>
      </c>
      <c r="M258" s="206">
        <v>1</v>
      </c>
      <c r="N258" s="206" t="s">
        <v>53</v>
      </c>
      <c r="O258" s="206">
        <f>IF(N258="Baja",1,IF(N258="Media",5,10))</f>
        <v>1</v>
      </c>
      <c r="P258" s="206" t="s">
        <v>42</v>
      </c>
      <c r="Q258" s="206">
        <f>IF(P258="Breve",1,IF(P258="Temporal",5,10))</f>
        <v>5</v>
      </c>
      <c r="R258" s="206" t="s">
        <v>43</v>
      </c>
      <c r="S258" s="206">
        <f>IF(R258="Reversible",1,IF(R258="Recuperable",5,10))</f>
        <v>5</v>
      </c>
      <c r="T258" s="206" t="s">
        <v>44</v>
      </c>
      <c r="U258" s="206">
        <f>IF(T258="Baja",1,IF(T258="Moderada",5,10))</f>
        <v>5</v>
      </c>
      <c r="V258" s="206" t="s">
        <v>34</v>
      </c>
      <c r="W258" s="206">
        <f>IF(V258="No",1,10)</f>
        <v>10</v>
      </c>
      <c r="X258" s="205">
        <f>SUM(M258*O258*Q258*S258*U258)</f>
        <v>125</v>
      </c>
      <c r="Y258" s="206" t="str">
        <f>IF(X258&gt;=10000,"Alta",IF(X258&gt;=1250,"Moderada",IF(X258&lt;=1000,"Baja")))</f>
        <v>Baja</v>
      </c>
      <c r="Z258" s="207" t="s">
        <v>627</v>
      </c>
      <c r="AA258" s="206" t="s">
        <v>34</v>
      </c>
      <c r="AB258" s="203" t="str">
        <f>IF(X258&gt;=6249,"Significativo",IF(AA258="No","Significativo","No Significativo"))</f>
        <v>No Significativo</v>
      </c>
      <c r="AC258" s="204"/>
      <c r="AD258" s="207" t="s">
        <v>189</v>
      </c>
      <c r="AE258" s="234" t="s">
        <v>190</v>
      </c>
      <c r="AF258" s="234" t="s">
        <v>191</v>
      </c>
    </row>
    <row r="259" spans="1:32" ht="38.25" customHeight="1">
      <c r="A259" s="186"/>
      <c r="B259" s="186"/>
      <c r="C259" s="186"/>
      <c r="D259" s="186"/>
      <c r="E259" s="186"/>
      <c r="F259" s="186"/>
      <c r="G259" s="186"/>
      <c r="H259" s="186"/>
      <c r="I259" s="186"/>
      <c r="J259" s="4"/>
      <c r="K259" s="5"/>
      <c r="L259" s="186"/>
      <c r="M259" s="186"/>
      <c r="N259" s="186"/>
      <c r="O259" s="186"/>
      <c r="P259" s="186"/>
      <c r="Q259" s="186"/>
      <c r="R259" s="186"/>
      <c r="S259" s="186"/>
      <c r="T259" s="186"/>
      <c r="U259" s="186"/>
      <c r="V259" s="186"/>
      <c r="W259" s="186"/>
      <c r="X259" s="186"/>
      <c r="Y259" s="186"/>
      <c r="Z259" s="186"/>
      <c r="AA259" s="186"/>
      <c r="AB259" s="186"/>
      <c r="AC259" s="186"/>
      <c r="AD259" s="186"/>
      <c r="AE259" s="186"/>
      <c r="AF259" s="186"/>
    </row>
    <row r="260" spans="1:32" ht="114" customHeight="1">
      <c r="A260" s="186"/>
      <c r="B260" s="186"/>
      <c r="C260" s="186"/>
      <c r="D260" s="186"/>
      <c r="E260" s="186"/>
      <c r="F260" s="186"/>
      <c r="G260" s="186"/>
      <c r="H260" s="187"/>
      <c r="I260" s="186"/>
      <c r="J260" s="4"/>
      <c r="K260" s="5"/>
      <c r="L260" s="187"/>
      <c r="M260" s="187"/>
      <c r="N260" s="187"/>
      <c r="O260" s="187"/>
      <c r="P260" s="187"/>
      <c r="Q260" s="187"/>
      <c r="R260" s="187"/>
      <c r="S260" s="187"/>
      <c r="T260" s="187"/>
      <c r="U260" s="187"/>
      <c r="V260" s="187"/>
      <c r="W260" s="187"/>
      <c r="X260" s="186"/>
      <c r="Y260" s="186"/>
      <c r="Z260" s="187"/>
      <c r="AA260" s="187"/>
      <c r="AB260" s="187"/>
      <c r="AC260" s="187"/>
      <c r="AD260" s="187"/>
      <c r="AE260" s="187"/>
      <c r="AF260" s="187"/>
    </row>
    <row r="261" spans="1:32" ht="15.75" customHeight="1">
      <c r="A261" s="186"/>
      <c r="B261" s="186"/>
      <c r="C261" s="186"/>
      <c r="D261" s="186"/>
      <c r="E261" s="186"/>
      <c r="F261" s="186"/>
      <c r="G261" s="218" t="s">
        <v>49</v>
      </c>
      <c r="H261" s="234" t="s">
        <v>639</v>
      </c>
      <c r="I261" s="220" t="s">
        <v>51</v>
      </c>
      <c r="J261" s="4"/>
      <c r="K261" s="5"/>
      <c r="L261" s="206" t="s">
        <v>40</v>
      </c>
      <c r="M261" s="206">
        <v>1</v>
      </c>
      <c r="N261" s="206" t="s">
        <v>41</v>
      </c>
      <c r="O261" s="206">
        <f>IF(N261="Baja",1,IF(N261="Media",5,10))</f>
        <v>5</v>
      </c>
      <c r="P261" s="206" t="s">
        <v>42</v>
      </c>
      <c r="Q261" s="206">
        <f>IF(P261="Breve",1,IF(P261="Temporal",5,10))</f>
        <v>5</v>
      </c>
      <c r="R261" s="206" t="s">
        <v>43</v>
      </c>
      <c r="S261" s="206">
        <f>IF(R261="Reversible",1,IF(R261="Recuperable",5,10))</f>
        <v>5</v>
      </c>
      <c r="T261" s="206" t="s">
        <v>44</v>
      </c>
      <c r="U261" s="206">
        <f>IF(T261="Baja",1,IF(T261="Moderada",5,10))</f>
        <v>5</v>
      </c>
      <c r="V261" s="206" t="s">
        <v>34</v>
      </c>
      <c r="W261" s="206">
        <f>IF(V261="No",1,10)</f>
        <v>10</v>
      </c>
      <c r="X261" s="205">
        <f>SUM(M261*O261*Q261*S261*U261)</f>
        <v>625</v>
      </c>
      <c r="Y261" s="206" t="str">
        <f>IF(X261&gt;=10000,"Alta",IF(X261&gt;=1250,"Moderada",IF(X261&lt;=1000,"Baja")))</f>
        <v>Baja</v>
      </c>
      <c r="Z261" s="206" t="s">
        <v>54</v>
      </c>
      <c r="AA261" s="206" t="s">
        <v>34</v>
      </c>
      <c r="AB261" s="203" t="str">
        <f>IF(X261&gt;=6249,"Significativo",IF(AA261="No","Significativo","No Significativo"))</f>
        <v>No Significativo</v>
      </c>
      <c r="AC261" s="219" t="s">
        <v>460</v>
      </c>
      <c r="AD261" s="234" t="s">
        <v>461</v>
      </c>
      <c r="AE261" s="206"/>
      <c r="AF261" s="234" t="s">
        <v>463</v>
      </c>
    </row>
    <row r="262" spans="1:32" ht="126" customHeight="1">
      <c r="A262" s="187"/>
      <c r="B262" s="187"/>
      <c r="C262" s="187"/>
      <c r="D262" s="187"/>
      <c r="E262" s="187"/>
      <c r="F262" s="187"/>
      <c r="G262" s="187"/>
      <c r="H262" s="187"/>
      <c r="I262" s="187"/>
      <c r="J262" s="4"/>
      <c r="K262" s="5"/>
      <c r="L262" s="187"/>
      <c r="M262" s="187"/>
      <c r="N262" s="187"/>
      <c r="O262" s="187"/>
      <c r="P262" s="187"/>
      <c r="Q262" s="187"/>
      <c r="R262" s="187"/>
      <c r="S262" s="187"/>
      <c r="T262" s="187"/>
      <c r="U262" s="187"/>
      <c r="V262" s="187"/>
      <c r="W262" s="187"/>
      <c r="X262" s="187"/>
      <c r="Y262" s="187"/>
      <c r="Z262" s="187"/>
      <c r="AA262" s="187"/>
      <c r="AB262" s="187"/>
      <c r="AC262" s="187"/>
      <c r="AD262" s="187"/>
      <c r="AE262" s="187"/>
      <c r="AF262" s="187"/>
    </row>
    <row r="263" spans="1:32" ht="60.75" customHeight="1">
      <c r="A263" s="222" t="s">
        <v>30</v>
      </c>
      <c r="B263" s="188"/>
      <c r="C263" s="224" t="s">
        <v>640</v>
      </c>
      <c r="D263" s="219" t="s">
        <v>641</v>
      </c>
      <c r="E263" s="219" t="s">
        <v>642</v>
      </c>
      <c r="F263" s="204" t="s">
        <v>64</v>
      </c>
      <c r="G263" s="35" t="s">
        <v>147</v>
      </c>
      <c r="H263" s="75" t="s">
        <v>643</v>
      </c>
      <c r="I263" s="36" t="s">
        <v>149</v>
      </c>
      <c r="J263" s="4"/>
      <c r="K263" s="5"/>
      <c r="L263" s="206" t="s">
        <v>40</v>
      </c>
      <c r="M263" s="206">
        <v>1</v>
      </c>
      <c r="N263" s="206" t="s">
        <v>53</v>
      </c>
      <c r="O263" s="206">
        <f>IF(N263="Baja",1,IF(N263="Media",5,10))</f>
        <v>1</v>
      </c>
      <c r="P263" s="206" t="s">
        <v>42</v>
      </c>
      <c r="Q263" s="206">
        <f>IF(P263="Breve",1,IF(P263="Temporal",5,10))</f>
        <v>5</v>
      </c>
      <c r="R263" s="206" t="s">
        <v>43</v>
      </c>
      <c r="S263" s="206">
        <f>IF(R263="Reversible",1,IF(R263="Recuperable",5,10))</f>
        <v>5</v>
      </c>
      <c r="T263" s="206" t="s">
        <v>44</v>
      </c>
      <c r="U263" s="206">
        <f>IF(T263="Baja",1,IF(T263="Moderada",5,10))</f>
        <v>5</v>
      </c>
      <c r="V263" s="206" t="s">
        <v>34</v>
      </c>
      <c r="W263" s="206">
        <f>IF(V263="No",1,10)</f>
        <v>10</v>
      </c>
      <c r="X263" s="205">
        <f>SUM(M263*O263*Q263*S263*U263)</f>
        <v>125</v>
      </c>
      <c r="Y263" s="206" t="str">
        <f>IF(X263&gt;=10000,"Alta",IF(X263&gt;=1250,"Moderada",IF(X263&lt;=1000,"Baja")))</f>
        <v>Baja</v>
      </c>
      <c r="Z263" s="207" t="s">
        <v>74</v>
      </c>
      <c r="AA263" s="206" t="s">
        <v>34</v>
      </c>
      <c r="AB263" s="203" t="str">
        <f>IF(X263&gt;=6249,"Significativo",IF(AA263="No","Significativo","No Significativo"))</f>
        <v>No Significativo</v>
      </c>
      <c r="AC263" s="204"/>
      <c r="AD263" s="207" t="s">
        <v>644</v>
      </c>
      <c r="AE263" s="234" t="s">
        <v>805</v>
      </c>
      <c r="AF263" s="234" t="s">
        <v>806</v>
      </c>
    </row>
    <row r="264" spans="1:32" ht="81.75" customHeight="1">
      <c r="A264" s="223"/>
      <c r="B264" s="186"/>
      <c r="C264" s="186"/>
      <c r="D264" s="186"/>
      <c r="E264" s="186"/>
      <c r="F264" s="186"/>
      <c r="G264" s="35" t="s">
        <v>153</v>
      </c>
      <c r="H264" s="76" t="s">
        <v>645</v>
      </c>
      <c r="I264" s="77" t="s">
        <v>155</v>
      </c>
      <c r="J264" s="4"/>
      <c r="K264" s="5"/>
      <c r="L264" s="186"/>
      <c r="M264" s="186"/>
      <c r="N264" s="186"/>
      <c r="O264" s="186"/>
      <c r="P264" s="186"/>
      <c r="Q264" s="186"/>
      <c r="R264" s="186"/>
      <c r="S264" s="186"/>
      <c r="T264" s="186"/>
      <c r="U264" s="186"/>
      <c r="V264" s="186"/>
      <c r="W264" s="186"/>
      <c r="X264" s="186"/>
      <c r="Y264" s="186"/>
      <c r="Z264" s="186"/>
      <c r="AA264" s="186"/>
      <c r="AB264" s="186"/>
      <c r="AC264" s="186"/>
      <c r="AD264" s="186"/>
      <c r="AE264" s="186"/>
      <c r="AF264" s="186"/>
    </row>
    <row r="265" spans="1:32" ht="49.5" customHeight="1">
      <c r="A265" s="223"/>
      <c r="B265" s="186"/>
      <c r="C265" s="186"/>
      <c r="D265" s="186"/>
      <c r="E265" s="186"/>
      <c r="F265" s="186"/>
      <c r="G265" s="35" t="s">
        <v>35</v>
      </c>
      <c r="H265" s="76" t="s">
        <v>646</v>
      </c>
      <c r="I265" s="77" t="s">
        <v>37</v>
      </c>
      <c r="J265" s="4"/>
      <c r="K265" s="5"/>
      <c r="L265" s="186"/>
      <c r="M265" s="186"/>
      <c r="N265" s="186"/>
      <c r="O265" s="186"/>
      <c r="P265" s="186"/>
      <c r="Q265" s="186"/>
      <c r="R265" s="186"/>
      <c r="S265" s="186"/>
      <c r="T265" s="186"/>
      <c r="U265" s="186"/>
      <c r="V265" s="186"/>
      <c r="W265" s="186"/>
      <c r="X265" s="186"/>
      <c r="Y265" s="186"/>
      <c r="Z265" s="186"/>
      <c r="AA265" s="186"/>
      <c r="AB265" s="186"/>
      <c r="AC265" s="186"/>
      <c r="AD265" s="186"/>
      <c r="AE265" s="186"/>
      <c r="AF265" s="186"/>
    </row>
    <row r="266" spans="1:32" ht="15.75" customHeight="1">
      <c r="A266" s="223"/>
      <c r="B266" s="186"/>
      <c r="C266" s="186"/>
      <c r="D266" s="186"/>
      <c r="E266" s="186"/>
      <c r="F266" s="186"/>
      <c r="G266" s="218" t="s">
        <v>49</v>
      </c>
      <c r="H266" s="185" t="s">
        <v>647</v>
      </c>
      <c r="I266" s="258" t="s">
        <v>51</v>
      </c>
      <c r="J266" s="4"/>
      <c r="K266" s="5"/>
      <c r="L266" s="186"/>
      <c r="M266" s="186"/>
      <c r="N266" s="186"/>
      <c r="O266" s="186"/>
      <c r="P266" s="186"/>
      <c r="Q266" s="186"/>
      <c r="R266" s="186"/>
      <c r="S266" s="186"/>
      <c r="T266" s="186"/>
      <c r="U266" s="186"/>
      <c r="V266" s="186"/>
      <c r="W266" s="186"/>
      <c r="X266" s="186"/>
      <c r="Y266" s="186"/>
      <c r="Z266" s="186"/>
      <c r="AA266" s="186"/>
      <c r="AB266" s="186"/>
      <c r="AC266" s="186"/>
      <c r="AD266" s="186"/>
      <c r="AE266" s="186"/>
      <c r="AF266" s="186"/>
    </row>
    <row r="267" spans="1:32" ht="131.25" customHeight="1">
      <c r="A267" s="223"/>
      <c r="B267" s="187"/>
      <c r="C267" s="187"/>
      <c r="D267" s="187"/>
      <c r="E267" s="187"/>
      <c r="F267" s="187"/>
      <c r="G267" s="187"/>
      <c r="H267" s="187"/>
      <c r="I267" s="187"/>
      <c r="J267" s="4"/>
      <c r="K267" s="5"/>
      <c r="L267" s="187"/>
      <c r="M267" s="187"/>
      <c r="N267" s="187"/>
      <c r="O267" s="187"/>
      <c r="P267" s="187"/>
      <c r="Q267" s="187"/>
      <c r="R267" s="187"/>
      <c r="S267" s="187"/>
      <c r="T267" s="187"/>
      <c r="U267" s="187"/>
      <c r="V267" s="187"/>
      <c r="W267" s="187"/>
      <c r="X267" s="187"/>
      <c r="Y267" s="187"/>
      <c r="Z267" s="187"/>
      <c r="AA267" s="187"/>
      <c r="AB267" s="187"/>
      <c r="AC267" s="187"/>
      <c r="AD267" s="187"/>
      <c r="AE267" s="187"/>
      <c r="AF267" s="187"/>
    </row>
    <row r="268" spans="1:32" ht="194.25" customHeight="1">
      <c r="A268" s="222" t="s">
        <v>30</v>
      </c>
      <c r="B268" s="188"/>
      <c r="C268" s="224" t="s">
        <v>648</v>
      </c>
      <c r="D268" s="219" t="s">
        <v>802</v>
      </c>
      <c r="E268" s="219" t="s">
        <v>803</v>
      </c>
      <c r="F268" s="204" t="s">
        <v>64</v>
      </c>
      <c r="G268" s="218" t="s">
        <v>147</v>
      </c>
      <c r="H268" s="234" t="s">
        <v>809</v>
      </c>
      <c r="I268" s="220" t="s">
        <v>149</v>
      </c>
      <c r="J268" s="4"/>
      <c r="K268" s="5"/>
      <c r="L268" s="206" t="s">
        <v>40</v>
      </c>
      <c r="M268" s="206">
        <v>1</v>
      </c>
      <c r="N268" s="206" t="s">
        <v>53</v>
      </c>
      <c r="O268" s="206">
        <f>IF(N268="Baja",1,IF(N268="Media",5,10))</f>
        <v>1</v>
      </c>
      <c r="P268" s="206" t="s">
        <v>42</v>
      </c>
      <c r="Q268" s="206">
        <f>IF(P268="Breve",1,IF(P268="Temporal",5,10))</f>
        <v>5</v>
      </c>
      <c r="R268" s="206" t="s">
        <v>117</v>
      </c>
      <c r="S268" s="206">
        <f>IF(R268="Reversible",1,IF(R268="Recuperable",5,10))</f>
        <v>1</v>
      </c>
      <c r="T268" s="206" t="s">
        <v>44</v>
      </c>
      <c r="U268" s="206">
        <f>IF(T268="Baja",1,IF(T268="Moderada",5,10))</f>
        <v>5</v>
      </c>
      <c r="V268" s="206" t="s">
        <v>34</v>
      </c>
      <c r="W268" s="206">
        <f>IF(V268="No",1,10)</f>
        <v>10</v>
      </c>
      <c r="X268" s="205">
        <f>SUM(M268*O268*Q268*S268*U268)</f>
        <v>25</v>
      </c>
      <c r="Y268" s="206" t="str">
        <f>IF(X268&gt;=10000,"Alta",IF(X268&gt;=1250,"Moderada",IF(X268&lt;=1000,"Baja")))</f>
        <v>Baja</v>
      </c>
      <c r="Z268" s="207" t="s">
        <v>74</v>
      </c>
      <c r="AA268" s="206" t="s">
        <v>34</v>
      </c>
      <c r="AB268" s="203" t="str">
        <f>IF(X268&gt;=6249,"Significativo",IF(AA268="No","Significativo","No Significativo"))</f>
        <v>No Significativo</v>
      </c>
      <c r="AC268" s="204"/>
      <c r="AD268" s="207" t="s">
        <v>804</v>
      </c>
      <c r="AE268" s="234" t="s">
        <v>807</v>
      </c>
      <c r="AF268" s="234" t="s">
        <v>808</v>
      </c>
    </row>
    <row r="269" spans="1:32" ht="15.75" customHeight="1">
      <c r="A269" s="223"/>
      <c r="B269" s="186"/>
      <c r="C269" s="186"/>
      <c r="D269" s="186"/>
      <c r="E269" s="186"/>
      <c r="F269" s="186"/>
      <c r="G269" s="186"/>
      <c r="H269" s="186"/>
      <c r="I269" s="186"/>
      <c r="J269" s="4"/>
      <c r="K269" s="5"/>
      <c r="L269" s="186"/>
      <c r="M269" s="186"/>
      <c r="N269" s="186"/>
      <c r="O269" s="186"/>
      <c r="P269" s="186"/>
      <c r="Q269" s="186"/>
      <c r="R269" s="186"/>
      <c r="S269" s="186"/>
      <c r="T269" s="186"/>
      <c r="U269" s="186"/>
      <c r="V269" s="186"/>
      <c r="W269" s="186"/>
      <c r="X269" s="186"/>
      <c r="Y269" s="186"/>
      <c r="Z269" s="186"/>
      <c r="AA269" s="186"/>
      <c r="AB269" s="186"/>
      <c r="AC269" s="186"/>
      <c r="AD269" s="186"/>
      <c r="AE269" s="186"/>
      <c r="AF269" s="186"/>
    </row>
    <row r="270" spans="1:32" ht="15.75" customHeight="1">
      <c r="A270" s="223"/>
      <c r="B270" s="186"/>
      <c r="C270" s="186"/>
      <c r="D270" s="186"/>
      <c r="E270" s="186"/>
      <c r="F270" s="186"/>
      <c r="G270" s="186"/>
      <c r="H270" s="186"/>
      <c r="I270" s="186"/>
      <c r="J270" s="4"/>
      <c r="K270" s="5"/>
      <c r="L270" s="186"/>
      <c r="M270" s="186"/>
      <c r="N270" s="186"/>
      <c r="O270" s="186"/>
      <c r="P270" s="186"/>
      <c r="Q270" s="186"/>
      <c r="R270" s="186"/>
      <c r="S270" s="186"/>
      <c r="T270" s="186"/>
      <c r="U270" s="186"/>
      <c r="V270" s="186"/>
      <c r="W270" s="186"/>
      <c r="X270" s="186"/>
      <c r="Y270" s="186"/>
      <c r="Z270" s="186"/>
      <c r="AA270" s="186"/>
      <c r="AB270" s="186"/>
      <c r="AC270" s="186"/>
      <c r="AD270" s="186"/>
      <c r="AE270" s="186"/>
      <c r="AF270" s="186"/>
    </row>
    <row r="271" spans="1:32" ht="15.75" customHeight="1">
      <c r="A271" s="223"/>
      <c r="B271" s="186"/>
      <c r="C271" s="186"/>
      <c r="D271" s="186"/>
      <c r="E271" s="186"/>
      <c r="F271" s="186"/>
      <c r="G271" s="186"/>
      <c r="H271" s="186"/>
      <c r="I271" s="186"/>
      <c r="J271" s="4"/>
      <c r="K271" s="5"/>
      <c r="L271" s="186"/>
      <c r="M271" s="186"/>
      <c r="N271" s="186"/>
      <c r="O271" s="186"/>
      <c r="P271" s="186"/>
      <c r="Q271" s="186"/>
      <c r="R271" s="186"/>
      <c r="S271" s="186"/>
      <c r="T271" s="186"/>
      <c r="U271" s="186"/>
      <c r="V271" s="186"/>
      <c r="W271" s="186"/>
      <c r="X271" s="186"/>
      <c r="Y271" s="186"/>
      <c r="Z271" s="186"/>
      <c r="AA271" s="186"/>
      <c r="AB271" s="186"/>
      <c r="AC271" s="186"/>
      <c r="AD271" s="186"/>
      <c r="AE271" s="186"/>
      <c r="AF271" s="186"/>
    </row>
    <row r="272" spans="1:32" ht="15.75" customHeight="1">
      <c r="A272" s="223"/>
      <c r="B272" s="187"/>
      <c r="C272" s="187"/>
      <c r="D272" s="187"/>
      <c r="E272" s="187"/>
      <c r="F272" s="187"/>
      <c r="G272" s="187"/>
      <c r="H272" s="187"/>
      <c r="I272" s="187"/>
      <c r="J272" s="4"/>
      <c r="K272" s="5"/>
      <c r="L272" s="187"/>
      <c r="M272" s="187"/>
      <c r="N272" s="187"/>
      <c r="O272" s="187"/>
      <c r="P272" s="187"/>
      <c r="Q272" s="187"/>
      <c r="R272" s="187"/>
      <c r="S272" s="187"/>
      <c r="T272" s="187"/>
      <c r="U272" s="187"/>
      <c r="V272" s="187"/>
      <c r="W272" s="187"/>
      <c r="X272" s="187"/>
      <c r="Y272" s="187"/>
      <c r="Z272" s="187"/>
      <c r="AA272" s="187"/>
      <c r="AB272" s="187"/>
      <c r="AC272" s="187"/>
      <c r="AD272" s="187"/>
      <c r="AE272" s="187"/>
      <c r="AF272" s="187"/>
    </row>
    <row r="273" spans="1:33" ht="15.75" customHeight="1">
      <c r="A273" s="222" t="s">
        <v>30</v>
      </c>
      <c r="B273" s="188"/>
      <c r="C273" s="224" t="s">
        <v>649</v>
      </c>
      <c r="D273" s="219" t="s">
        <v>650</v>
      </c>
      <c r="E273" s="219" t="s">
        <v>651</v>
      </c>
      <c r="F273" s="204" t="s">
        <v>64</v>
      </c>
      <c r="G273" s="218" t="s">
        <v>35</v>
      </c>
      <c r="H273" s="234" t="s">
        <v>652</v>
      </c>
      <c r="I273" s="220" t="s">
        <v>37</v>
      </c>
      <c r="J273" s="4"/>
      <c r="K273" s="5"/>
      <c r="L273" s="206" t="s">
        <v>40</v>
      </c>
      <c r="M273" s="206">
        <v>1</v>
      </c>
      <c r="N273" s="206" t="s">
        <v>41</v>
      </c>
      <c r="O273" s="206">
        <f>IF(N273="Baja",1,IF(N273="Media",5,10))</f>
        <v>5</v>
      </c>
      <c r="P273" s="206" t="s">
        <v>42</v>
      </c>
      <c r="Q273" s="206">
        <f>IF(P273="Breve",1,IF(P273="Temporal",5,10))</f>
        <v>5</v>
      </c>
      <c r="R273" s="206" t="s">
        <v>43</v>
      </c>
      <c r="S273" s="206">
        <f>IF(R273="Reversible",1,IF(R273="Recuperable",5,10))</f>
        <v>5</v>
      </c>
      <c r="T273" s="206" t="s">
        <v>44</v>
      </c>
      <c r="U273" s="206">
        <f>IF(T273="Baja",1,IF(T273="Moderada",5,10))</f>
        <v>5</v>
      </c>
      <c r="V273" s="206" t="s">
        <v>34</v>
      </c>
      <c r="W273" s="206">
        <f>IF(V273="No",1,10)</f>
        <v>10</v>
      </c>
      <c r="X273" s="205">
        <f>SUM(M273*O273*Q273*S273*U273)</f>
        <v>625</v>
      </c>
      <c r="Y273" s="206" t="str">
        <f>IF(X273&gt;=10000,"Alta",IF(X273&gt;=1250,"Moderada",IF(X273&lt;=1000,"Baja")))</f>
        <v>Baja</v>
      </c>
      <c r="Z273" s="207" t="s">
        <v>627</v>
      </c>
      <c r="AA273" s="206" t="s">
        <v>34</v>
      </c>
      <c r="AB273" s="203" t="str">
        <f>IF(X273&gt;=6249,"Significativo",IF(AA273="No","Significativo","No Significativo"))</f>
        <v>No Significativo</v>
      </c>
      <c r="AC273" s="204"/>
      <c r="AD273" s="207" t="s">
        <v>644</v>
      </c>
      <c r="AE273" s="234" t="s">
        <v>190</v>
      </c>
      <c r="AF273" s="234" t="s">
        <v>653</v>
      </c>
    </row>
    <row r="274" spans="1:33" ht="15.75" customHeight="1">
      <c r="A274" s="223"/>
      <c r="B274" s="186"/>
      <c r="C274" s="186"/>
      <c r="D274" s="186"/>
      <c r="E274" s="186"/>
      <c r="F274" s="186"/>
      <c r="G274" s="186"/>
      <c r="H274" s="186"/>
      <c r="I274" s="186"/>
      <c r="J274" s="4"/>
      <c r="K274" s="5"/>
      <c r="L274" s="186"/>
      <c r="M274" s="186"/>
      <c r="N274" s="186"/>
      <c r="O274" s="186"/>
      <c r="P274" s="186"/>
      <c r="Q274" s="186"/>
      <c r="R274" s="186"/>
      <c r="S274" s="186"/>
      <c r="T274" s="186"/>
      <c r="U274" s="186"/>
      <c r="V274" s="186"/>
      <c r="W274" s="186"/>
      <c r="X274" s="186"/>
      <c r="Y274" s="186"/>
      <c r="Z274" s="186"/>
      <c r="AA274" s="186"/>
      <c r="AB274" s="186"/>
      <c r="AC274" s="186"/>
      <c r="AD274" s="186"/>
      <c r="AE274" s="186"/>
      <c r="AF274" s="186"/>
    </row>
    <row r="275" spans="1:33" ht="15.75" customHeight="1">
      <c r="A275" s="223"/>
      <c r="B275" s="186"/>
      <c r="C275" s="186"/>
      <c r="D275" s="186"/>
      <c r="E275" s="186"/>
      <c r="F275" s="186"/>
      <c r="G275" s="186"/>
      <c r="H275" s="186"/>
      <c r="I275" s="186"/>
      <c r="J275" s="4"/>
      <c r="K275" s="5"/>
      <c r="L275" s="186"/>
      <c r="M275" s="186"/>
      <c r="N275" s="186"/>
      <c r="O275" s="186"/>
      <c r="P275" s="186"/>
      <c r="Q275" s="186"/>
      <c r="R275" s="186"/>
      <c r="S275" s="186"/>
      <c r="T275" s="186"/>
      <c r="U275" s="186"/>
      <c r="V275" s="186"/>
      <c r="W275" s="186"/>
      <c r="X275" s="186"/>
      <c r="Y275" s="186"/>
      <c r="Z275" s="186"/>
      <c r="AA275" s="186"/>
      <c r="AB275" s="186"/>
      <c r="AC275" s="186"/>
      <c r="AD275" s="186"/>
      <c r="AE275" s="186"/>
      <c r="AF275" s="186"/>
    </row>
    <row r="276" spans="1:33" ht="15.75" customHeight="1">
      <c r="A276" s="223"/>
      <c r="B276" s="186"/>
      <c r="C276" s="186"/>
      <c r="D276" s="186"/>
      <c r="E276" s="186"/>
      <c r="F276" s="186"/>
      <c r="G276" s="186"/>
      <c r="H276" s="186"/>
      <c r="I276" s="186"/>
      <c r="J276" s="4"/>
      <c r="K276" s="5"/>
      <c r="L276" s="186"/>
      <c r="M276" s="186"/>
      <c r="N276" s="186"/>
      <c r="O276" s="186"/>
      <c r="P276" s="186"/>
      <c r="Q276" s="186"/>
      <c r="R276" s="186"/>
      <c r="S276" s="186"/>
      <c r="T276" s="186"/>
      <c r="U276" s="186"/>
      <c r="V276" s="186"/>
      <c r="W276" s="186"/>
      <c r="X276" s="186"/>
      <c r="Y276" s="186"/>
      <c r="Z276" s="186"/>
      <c r="AA276" s="186"/>
      <c r="AB276" s="186"/>
      <c r="AC276" s="186"/>
      <c r="AD276" s="186"/>
      <c r="AE276" s="186"/>
      <c r="AF276" s="186"/>
    </row>
    <row r="277" spans="1:33" ht="132.75" customHeight="1">
      <c r="A277" s="223"/>
      <c r="B277" s="187"/>
      <c r="C277" s="187"/>
      <c r="D277" s="187"/>
      <c r="E277" s="187"/>
      <c r="F277" s="187"/>
      <c r="G277" s="187"/>
      <c r="H277" s="187"/>
      <c r="I277" s="187"/>
      <c r="J277" s="4"/>
      <c r="K277" s="5"/>
      <c r="L277" s="187"/>
      <c r="M277" s="187"/>
      <c r="N277" s="187"/>
      <c r="O277" s="187"/>
      <c r="P277" s="187"/>
      <c r="Q277" s="187"/>
      <c r="R277" s="187"/>
      <c r="S277" s="187"/>
      <c r="T277" s="187"/>
      <c r="U277" s="187"/>
      <c r="V277" s="187"/>
      <c r="W277" s="187"/>
      <c r="X277" s="187"/>
      <c r="Y277" s="187"/>
      <c r="Z277" s="187"/>
      <c r="AA277" s="187"/>
      <c r="AB277" s="187"/>
      <c r="AC277" s="187"/>
      <c r="AD277" s="187"/>
      <c r="AE277" s="187"/>
      <c r="AF277" s="187"/>
    </row>
    <row r="278" spans="1:33" ht="193.5" customHeight="1">
      <c r="A278" s="222" t="s">
        <v>30</v>
      </c>
      <c r="B278" s="188"/>
      <c r="C278" s="224" t="s">
        <v>654</v>
      </c>
      <c r="D278" s="219" t="s">
        <v>655</v>
      </c>
      <c r="E278" s="219" t="s">
        <v>656</v>
      </c>
      <c r="F278" s="204" t="s">
        <v>64</v>
      </c>
      <c r="G278" s="35" t="s">
        <v>147</v>
      </c>
      <c r="H278" s="75" t="s">
        <v>657</v>
      </c>
      <c r="I278" s="36" t="s">
        <v>149</v>
      </c>
      <c r="J278" s="4"/>
      <c r="K278" s="5"/>
      <c r="L278" s="206" t="s">
        <v>40</v>
      </c>
      <c r="M278" s="206">
        <v>2</v>
      </c>
      <c r="N278" s="206" t="s">
        <v>53</v>
      </c>
      <c r="O278" s="206">
        <f>IF(N278="Baja",1,IF(N278="Media",5,10))</f>
        <v>1</v>
      </c>
      <c r="P278" s="206" t="s">
        <v>42</v>
      </c>
      <c r="Q278" s="206">
        <f>IF(P278="Breve",1,IF(P278="Temporal",5,10))</f>
        <v>5</v>
      </c>
      <c r="R278" s="206" t="s">
        <v>43</v>
      </c>
      <c r="S278" s="206">
        <f>IF(R278="Reversible",1,IF(R278="Recuperable",5,10))</f>
        <v>5</v>
      </c>
      <c r="T278" s="206" t="s">
        <v>44</v>
      </c>
      <c r="U278" s="206">
        <f>IF(T278="Baja",1,IF(T278="Moderada",5,10))</f>
        <v>5</v>
      </c>
      <c r="V278" s="206" t="s">
        <v>34</v>
      </c>
      <c r="W278" s="206">
        <f>IF(V278="No",1,10)</f>
        <v>10</v>
      </c>
      <c r="X278" s="205">
        <f>SUM(M278*O278*Q278*S278*U278)</f>
        <v>250</v>
      </c>
      <c r="Y278" s="206" t="str">
        <f>IF(X278&gt;=10000,"Alta",IF(X278&gt;=1250,"Moderada",IF(X278&lt;=1000,"Baja")))</f>
        <v>Baja</v>
      </c>
      <c r="Z278" s="207" t="s">
        <v>74</v>
      </c>
      <c r="AA278" s="206" t="s">
        <v>34</v>
      </c>
      <c r="AB278" s="203" t="str">
        <f>IF(X278&gt;=6249,"Significativo",IF(AA278="No","Significativo","No Significativo"))</f>
        <v>No Significativo</v>
      </c>
      <c r="AC278" s="204"/>
      <c r="AD278" s="247" t="s">
        <v>799</v>
      </c>
      <c r="AE278" s="231" t="s">
        <v>801</v>
      </c>
      <c r="AF278" s="231" t="s">
        <v>800</v>
      </c>
    </row>
    <row r="279" spans="1:33" ht="60" customHeight="1">
      <c r="A279" s="223"/>
      <c r="B279" s="186"/>
      <c r="C279" s="186"/>
      <c r="D279" s="186"/>
      <c r="E279" s="186"/>
      <c r="F279" s="186"/>
      <c r="G279" s="35" t="s">
        <v>49</v>
      </c>
      <c r="H279" s="76" t="s">
        <v>658</v>
      </c>
      <c r="I279" s="77" t="s">
        <v>51</v>
      </c>
      <c r="J279" s="4"/>
      <c r="K279" s="5"/>
      <c r="L279" s="186"/>
      <c r="M279" s="186"/>
      <c r="N279" s="186"/>
      <c r="O279" s="186"/>
      <c r="P279" s="186"/>
      <c r="Q279" s="186"/>
      <c r="R279" s="186"/>
      <c r="S279" s="186"/>
      <c r="T279" s="186"/>
      <c r="U279" s="186"/>
      <c r="V279" s="186"/>
      <c r="W279" s="186"/>
      <c r="X279" s="186"/>
      <c r="Y279" s="186"/>
      <c r="Z279" s="186"/>
      <c r="AA279" s="186"/>
      <c r="AB279" s="186"/>
      <c r="AC279" s="186"/>
      <c r="AD279" s="232"/>
      <c r="AE279" s="232"/>
      <c r="AF279" s="232"/>
    </row>
    <row r="280" spans="1:33" ht="15.75" customHeight="1">
      <c r="A280" s="223"/>
      <c r="B280" s="186"/>
      <c r="C280" s="186"/>
      <c r="D280" s="186"/>
      <c r="E280" s="186"/>
      <c r="F280" s="186"/>
      <c r="G280" s="218" t="s">
        <v>35</v>
      </c>
      <c r="H280" s="185" t="s">
        <v>659</v>
      </c>
      <c r="I280" s="258" t="s">
        <v>37</v>
      </c>
      <c r="J280" s="4"/>
      <c r="K280" s="5"/>
      <c r="L280" s="186"/>
      <c r="M280" s="186"/>
      <c r="N280" s="186"/>
      <c r="O280" s="186"/>
      <c r="P280" s="186"/>
      <c r="Q280" s="186"/>
      <c r="R280" s="186"/>
      <c r="S280" s="186"/>
      <c r="T280" s="186"/>
      <c r="U280" s="186"/>
      <c r="V280" s="186"/>
      <c r="W280" s="186"/>
      <c r="X280" s="186"/>
      <c r="Y280" s="186"/>
      <c r="Z280" s="186"/>
      <c r="AA280" s="186"/>
      <c r="AB280" s="186"/>
      <c r="AC280" s="186"/>
      <c r="AD280" s="232"/>
      <c r="AE280" s="232"/>
      <c r="AF280" s="232"/>
    </row>
    <row r="281" spans="1:33" ht="115.5" customHeight="1">
      <c r="A281" s="223"/>
      <c r="B281" s="186"/>
      <c r="C281" s="186"/>
      <c r="D281" s="186"/>
      <c r="E281" s="186"/>
      <c r="F281" s="186"/>
      <c r="G281" s="186"/>
      <c r="H281" s="186"/>
      <c r="I281" s="186"/>
      <c r="J281" s="4"/>
      <c r="K281" s="5"/>
      <c r="L281" s="186"/>
      <c r="M281" s="186"/>
      <c r="N281" s="186"/>
      <c r="O281" s="186"/>
      <c r="P281" s="186"/>
      <c r="Q281" s="186"/>
      <c r="R281" s="186"/>
      <c r="S281" s="186"/>
      <c r="T281" s="186"/>
      <c r="U281" s="186"/>
      <c r="V281" s="186"/>
      <c r="W281" s="186"/>
      <c r="X281" s="186"/>
      <c r="Y281" s="186"/>
      <c r="Z281" s="186"/>
      <c r="AA281" s="186"/>
      <c r="AB281" s="186"/>
      <c r="AC281" s="186"/>
      <c r="AD281" s="232"/>
      <c r="AE281" s="232"/>
      <c r="AF281" s="232"/>
    </row>
    <row r="282" spans="1:33" ht="3" customHeight="1">
      <c r="A282" s="223"/>
      <c r="B282" s="187"/>
      <c r="C282" s="187"/>
      <c r="D282" s="187"/>
      <c r="E282" s="187"/>
      <c r="F282" s="187"/>
      <c r="G282" s="187"/>
      <c r="H282" s="187"/>
      <c r="I282" s="187"/>
      <c r="J282" s="4"/>
      <c r="K282" s="5"/>
      <c r="L282" s="187"/>
      <c r="M282" s="187"/>
      <c r="N282" s="187"/>
      <c r="O282" s="187"/>
      <c r="P282" s="187"/>
      <c r="Q282" s="187"/>
      <c r="R282" s="187"/>
      <c r="S282" s="187"/>
      <c r="T282" s="187"/>
      <c r="U282" s="187"/>
      <c r="V282" s="187"/>
      <c r="W282" s="187"/>
      <c r="X282" s="187"/>
      <c r="Y282" s="187"/>
      <c r="Z282" s="187"/>
      <c r="AA282" s="187"/>
      <c r="AB282" s="187"/>
      <c r="AC282" s="187"/>
      <c r="AD282" s="233"/>
      <c r="AE282" s="233"/>
      <c r="AF282" s="233"/>
    </row>
    <row r="283" spans="1:33" ht="15.75" customHeight="1">
      <c r="A283" s="222" t="s">
        <v>30</v>
      </c>
      <c r="B283" s="208" t="s">
        <v>79</v>
      </c>
      <c r="C283" s="224" t="s">
        <v>660</v>
      </c>
      <c r="D283" s="219" t="s">
        <v>661</v>
      </c>
      <c r="E283" s="219" t="s">
        <v>662</v>
      </c>
      <c r="F283" s="204" t="s">
        <v>64</v>
      </c>
      <c r="G283" s="218" t="s">
        <v>49</v>
      </c>
      <c r="H283" s="234"/>
      <c r="I283" s="220" t="s">
        <v>51</v>
      </c>
      <c r="J283" s="4"/>
      <c r="K283" s="5"/>
      <c r="L283" s="206" t="s">
        <v>40</v>
      </c>
      <c r="M283" s="206">
        <v>3</v>
      </c>
      <c r="N283" s="206" t="s">
        <v>53</v>
      </c>
      <c r="O283" s="206">
        <f>IF(N283="Baja",1,IF(N283="Media",5,10))</f>
        <v>1</v>
      </c>
      <c r="P283" s="206" t="s">
        <v>42</v>
      </c>
      <c r="Q283" s="206">
        <f>IF(P283="Breve",1,IF(P283="Temporal",5,10))</f>
        <v>5</v>
      </c>
      <c r="R283" s="206" t="s">
        <v>43</v>
      </c>
      <c r="S283" s="206">
        <f>IF(R283="Reversible",1,IF(R283="Recuperable",5,10))</f>
        <v>5</v>
      </c>
      <c r="T283" s="206" t="s">
        <v>44</v>
      </c>
      <c r="U283" s="206">
        <f>IF(T283="Baja",1,IF(T283="Moderada",5,10))</f>
        <v>5</v>
      </c>
      <c r="V283" s="206" t="s">
        <v>34</v>
      </c>
      <c r="W283" s="206">
        <f>IF(V283="No",1,10)</f>
        <v>10</v>
      </c>
      <c r="X283" s="205">
        <f>SUM(M283*O283*Q283*S283*U283)</f>
        <v>375</v>
      </c>
      <c r="Y283" s="206" t="str">
        <f>IF(X283&gt;=10000,"Alta",IF(X283&gt;=1250,"Moderada",IF(X283&lt;=1000,"Baja")))</f>
        <v>Baja</v>
      </c>
      <c r="Z283" s="207"/>
      <c r="AA283" s="206" t="s">
        <v>34</v>
      </c>
      <c r="AB283" s="203" t="str">
        <f>IF(X283&gt;=6249,"Significativo",IF(AA283="No","Significativo","No Significativo"))</f>
        <v>No Significativo</v>
      </c>
      <c r="AC283" s="204"/>
      <c r="AD283" s="248" t="s">
        <v>663</v>
      </c>
      <c r="AE283" s="234" t="s">
        <v>664</v>
      </c>
      <c r="AF283" s="234" t="s">
        <v>665</v>
      </c>
    </row>
    <row r="284" spans="1:33" ht="15.75" customHeight="1">
      <c r="A284" s="223"/>
      <c r="B284" s="186"/>
      <c r="C284" s="186"/>
      <c r="D284" s="186"/>
      <c r="E284" s="186"/>
      <c r="F284" s="186"/>
      <c r="G284" s="186"/>
      <c r="H284" s="186"/>
      <c r="I284" s="186"/>
      <c r="J284" s="4"/>
      <c r="K284" s="5"/>
      <c r="L284" s="186"/>
      <c r="M284" s="186"/>
      <c r="N284" s="186"/>
      <c r="O284" s="186"/>
      <c r="P284" s="186"/>
      <c r="Q284" s="186"/>
      <c r="R284" s="186"/>
      <c r="S284" s="186"/>
      <c r="T284" s="186"/>
      <c r="U284" s="186"/>
      <c r="V284" s="186"/>
      <c r="W284" s="186"/>
      <c r="X284" s="186"/>
      <c r="Y284" s="186"/>
      <c r="Z284" s="186"/>
      <c r="AA284" s="186"/>
      <c r="AB284" s="186"/>
      <c r="AC284" s="186"/>
      <c r="AD284" s="186"/>
      <c r="AE284" s="186"/>
      <c r="AF284" s="186"/>
    </row>
    <row r="285" spans="1:33" ht="15.75" customHeight="1">
      <c r="A285" s="223"/>
      <c r="B285" s="186"/>
      <c r="C285" s="186"/>
      <c r="D285" s="186"/>
      <c r="E285" s="186"/>
      <c r="F285" s="186"/>
      <c r="G285" s="186"/>
      <c r="H285" s="186"/>
      <c r="I285" s="186"/>
      <c r="J285" s="4"/>
      <c r="K285" s="5"/>
      <c r="L285" s="186"/>
      <c r="M285" s="186"/>
      <c r="N285" s="186"/>
      <c r="O285" s="186"/>
      <c r="P285" s="186"/>
      <c r="Q285" s="186"/>
      <c r="R285" s="186"/>
      <c r="S285" s="186"/>
      <c r="T285" s="186"/>
      <c r="U285" s="186"/>
      <c r="V285" s="186"/>
      <c r="W285" s="186"/>
      <c r="X285" s="186"/>
      <c r="Y285" s="186"/>
      <c r="Z285" s="186"/>
      <c r="AA285" s="186"/>
      <c r="AB285" s="186"/>
      <c r="AC285" s="186"/>
      <c r="AD285" s="186"/>
      <c r="AE285" s="186"/>
      <c r="AF285" s="186"/>
    </row>
    <row r="286" spans="1:33" ht="15.75" customHeight="1">
      <c r="A286" s="223"/>
      <c r="B286" s="186"/>
      <c r="C286" s="186"/>
      <c r="D286" s="186"/>
      <c r="E286" s="186"/>
      <c r="F286" s="186"/>
      <c r="G286" s="186"/>
      <c r="H286" s="186"/>
      <c r="I286" s="186"/>
      <c r="J286" s="4"/>
      <c r="K286" s="5"/>
      <c r="L286" s="186"/>
      <c r="M286" s="186"/>
      <c r="N286" s="186"/>
      <c r="O286" s="186"/>
      <c r="P286" s="186"/>
      <c r="Q286" s="186"/>
      <c r="R286" s="186"/>
      <c r="S286" s="186"/>
      <c r="T286" s="186"/>
      <c r="U286" s="186"/>
      <c r="V286" s="186"/>
      <c r="W286" s="186"/>
      <c r="X286" s="186"/>
      <c r="Y286" s="186"/>
      <c r="Z286" s="186"/>
      <c r="AA286" s="186"/>
      <c r="AB286" s="186"/>
      <c r="AC286" s="186"/>
      <c r="AD286" s="186"/>
      <c r="AE286" s="186"/>
      <c r="AF286" s="186"/>
    </row>
    <row r="287" spans="1:33" ht="181.5" customHeight="1">
      <c r="A287" s="223"/>
      <c r="B287" s="187"/>
      <c r="C287" s="187"/>
      <c r="D287" s="187"/>
      <c r="E287" s="187"/>
      <c r="F287" s="187"/>
      <c r="G287" s="187"/>
      <c r="H287" s="187"/>
      <c r="I287" s="187"/>
      <c r="J287" s="4"/>
      <c r="K287" s="5"/>
      <c r="L287" s="187"/>
      <c r="M287" s="187"/>
      <c r="N287" s="187"/>
      <c r="O287" s="187"/>
      <c r="P287" s="187"/>
      <c r="Q287" s="187"/>
      <c r="R287" s="187"/>
      <c r="S287" s="187"/>
      <c r="T287" s="187"/>
      <c r="U287" s="187"/>
      <c r="V287" s="187"/>
      <c r="W287" s="187"/>
      <c r="X287" s="187"/>
      <c r="Y287" s="187"/>
      <c r="Z287" s="187"/>
      <c r="AA287" s="187"/>
      <c r="AB287" s="187"/>
      <c r="AC287" s="187"/>
      <c r="AD287" s="187"/>
      <c r="AE287" s="187"/>
      <c r="AF287" s="187"/>
    </row>
    <row r="288" spans="1:33" ht="135.75" customHeight="1">
      <c r="A288" s="198" t="s">
        <v>30</v>
      </c>
      <c r="B288" s="199" t="s">
        <v>106</v>
      </c>
      <c r="C288" s="200" t="s">
        <v>810</v>
      </c>
      <c r="D288" s="201" t="s">
        <v>811</v>
      </c>
      <c r="E288" s="201" t="s">
        <v>812</v>
      </c>
      <c r="F288" s="209" t="s">
        <v>64</v>
      </c>
      <c r="G288" s="143" t="s">
        <v>49</v>
      </c>
      <c r="H288" s="144" t="s">
        <v>813</v>
      </c>
      <c r="I288" s="145" t="s">
        <v>51</v>
      </c>
      <c r="J288" s="146"/>
      <c r="K288" s="147"/>
      <c r="L288" s="148" t="s">
        <v>40</v>
      </c>
      <c r="M288" s="148">
        <v>1</v>
      </c>
      <c r="N288" s="148" t="s">
        <v>41</v>
      </c>
      <c r="O288" s="148">
        <f>IF(N288="Baja",1,IF(N288="Media",5,10))</f>
        <v>5</v>
      </c>
      <c r="P288" s="148" t="s">
        <v>42</v>
      </c>
      <c r="Q288" s="148">
        <f>IF(P288="Breve",1,IF(P288="Temporal",5,10))</f>
        <v>5</v>
      </c>
      <c r="R288" s="148" t="s">
        <v>43</v>
      </c>
      <c r="S288" s="148">
        <f>IF(R288="Reversible",1,IF(R288="Recuperable",5,10))</f>
        <v>5</v>
      </c>
      <c r="T288" s="148" t="s">
        <v>44</v>
      </c>
      <c r="U288" s="148">
        <f>IF(T288="Baja",1,IF(T288="Moderada",5,10))</f>
        <v>5</v>
      </c>
      <c r="V288" s="148" t="s">
        <v>34</v>
      </c>
      <c r="W288" s="148">
        <f>IF(V288="No",1,10)</f>
        <v>10</v>
      </c>
      <c r="X288" s="149">
        <f>SUM(M288*O288*Q288*S288*U288)</f>
        <v>625</v>
      </c>
      <c r="Y288" s="148" t="str">
        <f>IF(X288&gt;=10000,"Alta",IF(X288&gt;=1250,"Moderada",IF(X288&lt;=1000,"Baja")))</f>
        <v>Baja</v>
      </c>
      <c r="Z288" s="148" t="s">
        <v>54</v>
      </c>
      <c r="AA288" s="148" t="s">
        <v>34</v>
      </c>
      <c r="AB288" s="150" t="str">
        <f>IF(X288&gt;=6249,"Significativo",IF(AA288="No","Significativo","No Significativo"))</f>
        <v>No Significativo</v>
      </c>
      <c r="AC288" s="151" t="s">
        <v>460</v>
      </c>
      <c r="AD288" s="151" t="s">
        <v>461</v>
      </c>
      <c r="AE288" s="148"/>
      <c r="AF288" s="151" t="s">
        <v>463</v>
      </c>
      <c r="AG288" s="152"/>
    </row>
    <row r="289" spans="1:32" ht="184.5" customHeight="1">
      <c r="A289" s="198"/>
      <c r="B289" s="199"/>
      <c r="C289" s="200"/>
      <c r="D289" s="202"/>
      <c r="E289" s="202"/>
      <c r="F289" s="210"/>
      <c r="G289" s="143" t="s">
        <v>35</v>
      </c>
      <c r="H289" s="144" t="s">
        <v>814</v>
      </c>
      <c r="I289" s="145" t="s">
        <v>37</v>
      </c>
      <c r="J289" s="146"/>
      <c r="K289" s="147"/>
      <c r="L289" s="153" t="s">
        <v>40</v>
      </c>
      <c r="M289" s="153">
        <v>1</v>
      </c>
      <c r="N289" s="153" t="s">
        <v>53</v>
      </c>
      <c r="O289" s="153">
        <f>IF(N289="Baja",1,IF(N289="Media",5,10))</f>
        <v>1</v>
      </c>
      <c r="P289" s="153" t="s">
        <v>42</v>
      </c>
      <c r="Q289" s="153">
        <f>IF(P289="Breve",1,IF(P289="Temporal",5,10))</f>
        <v>5</v>
      </c>
      <c r="R289" s="153" t="s">
        <v>43</v>
      </c>
      <c r="S289" s="153">
        <f>IF(R289="Reversible",1,IF(R289="Recuperable",5,10))</f>
        <v>5</v>
      </c>
      <c r="T289" s="153" t="s">
        <v>44</v>
      </c>
      <c r="U289" s="153">
        <f>IF(T289="Baja",1,IF(T289="Moderada",5,10))</f>
        <v>5</v>
      </c>
      <c r="V289" s="153" t="s">
        <v>34</v>
      </c>
      <c r="W289" s="153">
        <f>IF(V289="No",1,10)</f>
        <v>10</v>
      </c>
      <c r="X289" s="154">
        <f>SUM(M289*O289*Q289*S289*U289)</f>
        <v>125</v>
      </c>
      <c r="Y289" s="153" t="str">
        <f>IF(X289&gt;=10000,"Alta",IF(X289&gt;=1250,"Moderada",IF(X289&lt;=1000,"Baja")))</f>
        <v>Baja</v>
      </c>
      <c r="Z289" s="153" t="s">
        <v>627</v>
      </c>
      <c r="AA289" s="153" t="s">
        <v>34</v>
      </c>
      <c r="AB289" s="155" t="str">
        <f>IF(X289&gt;=6249,"Significativo",IF(AA289="No","Significativo","No Significativo"))</f>
        <v>No Significativo</v>
      </c>
      <c r="AC289" s="156"/>
      <c r="AD289" s="153" t="s">
        <v>189</v>
      </c>
      <c r="AE289" s="157" t="s">
        <v>190</v>
      </c>
      <c r="AF289" s="157" t="s">
        <v>191</v>
      </c>
    </row>
    <row r="290" spans="1:32" ht="138" customHeight="1">
      <c r="A290" s="211" t="s">
        <v>30</v>
      </c>
      <c r="B290" s="213" t="s">
        <v>106</v>
      </c>
      <c r="C290" s="214" t="s">
        <v>815</v>
      </c>
      <c r="D290" s="216" t="s">
        <v>816</v>
      </c>
      <c r="E290" s="201" t="s">
        <v>812</v>
      </c>
      <c r="F290" s="209" t="s">
        <v>64</v>
      </c>
      <c r="G290" s="143" t="s">
        <v>49</v>
      </c>
      <c r="H290" s="144" t="s">
        <v>813</v>
      </c>
      <c r="I290" s="145" t="s">
        <v>51</v>
      </c>
      <c r="J290" s="146"/>
      <c r="K290" s="147"/>
      <c r="L290" s="148" t="s">
        <v>40</v>
      </c>
      <c r="M290" s="148">
        <v>1</v>
      </c>
      <c r="N290" s="148" t="s">
        <v>41</v>
      </c>
      <c r="O290" s="148">
        <f>IF(N290="Baja",1,IF(N290="Media",5,10))</f>
        <v>5</v>
      </c>
      <c r="P290" s="148" t="s">
        <v>42</v>
      </c>
      <c r="Q290" s="148">
        <f>IF(P290="Breve",1,IF(P290="Temporal",5,10))</f>
        <v>5</v>
      </c>
      <c r="R290" s="148" t="s">
        <v>43</v>
      </c>
      <c r="S290" s="148">
        <f>IF(R290="Reversible",1,IF(R290="Recuperable",5,10))</f>
        <v>5</v>
      </c>
      <c r="T290" s="148" t="s">
        <v>44</v>
      </c>
      <c r="U290" s="148">
        <f>IF(T290="Baja",1,IF(T290="Moderada",5,10))</f>
        <v>5</v>
      </c>
      <c r="V290" s="148" t="s">
        <v>34</v>
      </c>
      <c r="W290" s="148">
        <f>IF(V290="No",1,10)</f>
        <v>10</v>
      </c>
      <c r="X290" s="149">
        <f>SUM(M290*O290*Q290*S290*U290)</f>
        <v>625</v>
      </c>
      <c r="Y290" s="148" t="str">
        <f>IF(X290&gt;=10000,"Alta",IF(X290&gt;=1250,"Moderada",IF(X290&lt;=1000,"Baja")))</f>
        <v>Baja</v>
      </c>
      <c r="Z290" s="148" t="s">
        <v>54</v>
      </c>
      <c r="AA290" s="148" t="s">
        <v>34</v>
      </c>
      <c r="AB290" s="150" t="str">
        <f>IF(X290&gt;=6249,"Significativo",IF(AA290="No","Significativo","No Significativo"))</f>
        <v>No Significativo</v>
      </c>
      <c r="AC290" s="151" t="s">
        <v>460</v>
      </c>
      <c r="AD290" s="151" t="s">
        <v>836</v>
      </c>
      <c r="AE290" s="148" t="s">
        <v>837</v>
      </c>
      <c r="AF290" s="151" t="s">
        <v>838</v>
      </c>
    </row>
    <row r="291" spans="1:32" ht="161.25" customHeight="1">
      <c r="A291" s="212"/>
      <c r="B291" s="213"/>
      <c r="C291" s="215"/>
      <c r="D291" s="217"/>
      <c r="E291" s="202"/>
      <c r="F291" s="210"/>
      <c r="G291" s="143" t="s">
        <v>35</v>
      </c>
      <c r="H291" s="144" t="s">
        <v>814</v>
      </c>
      <c r="I291" s="145" t="s">
        <v>37</v>
      </c>
      <c r="J291" s="146"/>
      <c r="K291" s="147"/>
      <c r="L291" s="153" t="s">
        <v>40</v>
      </c>
      <c r="M291" s="153">
        <v>1</v>
      </c>
      <c r="N291" s="153" t="s">
        <v>53</v>
      </c>
      <c r="O291" s="153">
        <f>IF(N291="Baja",1,IF(N291="Media",5,10))</f>
        <v>1</v>
      </c>
      <c r="P291" s="153" t="s">
        <v>42</v>
      </c>
      <c r="Q291" s="153">
        <f>IF(P291="Breve",1,IF(P291="Temporal",5,10))</f>
        <v>5</v>
      </c>
      <c r="R291" s="153" t="s">
        <v>43</v>
      </c>
      <c r="S291" s="153">
        <f>IF(R291="Reversible",1,IF(R291="Recuperable",5,10))</f>
        <v>5</v>
      </c>
      <c r="T291" s="153" t="s">
        <v>44</v>
      </c>
      <c r="U291" s="153">
        <f>IF(T291="Baja",1,IF(T291="Moderada",5,10))</f>
        <v>5</v>
      </c>
      <c r="V291" s="153" t="s">
        <v>34</v>
      </c>
      <c r="W291" s="153">
        <f>IF(V291="No",1,10)</f>
        <v>10</v>
      </c>
      <c r="X291" s="154">
        <f>SUM(M291*O291*Q291*S291*U291)</f>
        <v>125</v>
      </c>
      <c r="Y291" s="153" t="str">
        <f>IF(X291&gt;=10000,"Alta",IF(X291&gt;=1250,"Moderada",IF(X291&lt;=1000,"Baja")))</f>
        <v>Baja</v>
      </c>
      <c r="Z291" s="153" t="s">
        <v>627</v>
      </c>
      <c r="AA291" s="153" t="s">
        <v>34</v>
      </c>
      <c r="AB291" s="155" t="str">
        <f>IF(X291&gt;=6249,"Significativo",IF(AA291="No","Significativo","No Significativo"))</f>
        <v>No Significativo</v>
      </c>
      <c r="AC291" s="156"/>
      <c r="AD291" s="153" t="s">
        <v>189</v>
      </c>
      <c r="AE291" s="157" t="s">
        <v>190</v>
      </c>
      <c r="AF291" s="157" t="s">
        <v>191</v>
      </c>
    </row>
    <row r="292" spans="1:32" ht="129" customHeight="1">
      <c r="A292" s="194" t="s">
        <v>30</v>
      </c>
      <c r="B292" s="194" t="s">
        <v>79</v>
      </c>
      <c r="C292" s="196" t="s">
        <v>817</v>
      </c>
      <c r="D292" s="189" t="s">
        <v>356</v>
      </c>
      <c r="E292" s="191" t="s">
        <v>33</v>
      </c>
      <c r="F292" s="193" t="s">
        <v>64</v>
      </c>
      <c r="G292" s="159" t="s">
        <v>35</v>
      </c>
      <c r="H292" s="160" t="s">
        <v>36</v>
      </c>
      <c r="I292" s="161" t="s">
        <v>37</v>
      </c>
      <c r="J292" s="162" t="s">
        <v>38</v>
      </c>
      <c r="K292" s="162" t="s">
        <v>39</v>
      </c>
      <c r="L292" s="162" t="s">
        <v>40</v>
      </c>
      <c r="M292" s="162">
        <v>5</v>
      </c>
      <c r="N292" s="162" t="s">
        <v>41</v>
      </c>
      <c r="O292" s="162">
        <v>5</v>
      </c>
      <c r="P292" s="162" t="s">
        <v>42</v>
      </c>
      <c r="Q292" s="162">
        <v>5</v>
      </c>
      <c r="R292" s="162" t="s">
        <v>43</v>
      </c>
      <c r="S292" s="162">
        <v>5</v>
      </c>
      <c r="T292" s="162" t="s">
        <v>44</v>
      </c>
      <c r="U292" s="162">
        <v>5</v>
      </c>
      <c r="V292" s="162" t="s">
        <v>34</v>
      </c>
      <c r="W292" s="162">
        <v>10</v>
      </c>
      <c r="X292" s="163">
        <v>3125</v>
      </c>
      <c r="Y292" s="162" t="s">
        <v>44</v>
      </c>
      <c r="Z292" s="162" t="s">
        <v>45</v>
      </c>
      <c r="AA292" s="162" t="s">
        <v>34</v>
      </c>
      <c r="AB292" s="164" t="s">
        <v>125</v>
      </c>
      <c r="AC292" s="165"/>
      <c r="AD292" s="162" t="s">
        <v>189</v>
      </c>
      <c r="AE292" s="166" t="s">
        <v>190</v>
      </c>
      <c r="AF292" s="166" t="s">
        <v>191</v>
      </c>
    </row>
    <row r="293" spans="1:32" ht="164.25" customHeight="1">
      <c r="A293" s="195"/>
      <c r="B293" s="195"/>
      <c r="C293" s="197"/>
      <c r="D293" s="190"/>
      <c r="E293" s="192"/>
      <c r="F293" s="192"/>
      <c r="G293" s="167" t="s">
        <v>49</v>
      </c>
      <c r="H293" s="158" t="s">
        <v>50</v>
      </c>
      <c r="I293" s="171" t="s">
        <v>51</v>
      </c>
      <c r="J293" s="158" t="s">
        <v>175</v>
      </c>
      <c r="K293" s="158" t="s">
        <v>39</v>
      </c>
      <c r="L293" s="158" t="s">
        <v>52</v>
      </c>
      <c r="M293" s="158">
        <v>1</v>
      </c>
      <c r="N293" s="158" t="s">
        <v>41</v>
      </c>
      <c r="O293" s="158">
        <v>5</v>
      </c>
      <c r="P293" s="158" t="s">
        <v>83</v>
      </c>
      <c r="Q293" s="158">
        <v>1</v>
      </c>
      <c r="R293" s="158" t="s">
        <v>43</v>
      </c>
      <c r="S293" s="158">
        <v>5</v>
      </c>
      <c r="T293" s="158" t="s">
        <v>44</v>
      </c>
      <c r="U293" s="158">
        <v>5</v>
      </c>
      <c r="V293" s="158" t="s">
        <v>34</v>
      </c>
      <c r="W293" s="158">
        <v>10</v>
      </c>
      <c r="X293" s="168">
        <v>125</v>
      </c>
      <c r="Y293" s="158" t="s">
        <v>53</v>
      </c>
      <c r="Z293" s="158" t="s">
        <v>54</v>
      </c>
      <c r="AA293" s="158" t="s">
        <v>34</v>
      </c>
      <c r="AB293" s="169" t="s">
        <v>125</v>
      </c>
      <c r="AC293" s="170" t="s">
        <v>827</v>
      </c>
      <c r="AD293" s="170" t="s">
        <v>836</v>
      </c>
      <c r="AE293" s="158" t="s">
        <v>837</v>
      </c>
      <c r="AF293" s="170" t="s">
        <v>463</v>
      </c>
    </row>
    <row r="294" spans="1:32" ht="143.25" customHeight="1">
      <c r="A294" s="178" t="s">
        <v>30</v>
      </c>
      <c r="B294" s="179" t="s">
        <v>79</v>
      </c>
      <c r="C294" s="180" t="s">
        <v>818</v>
      </c>
      <c r="D294" s="180" t="s">
        <v>819</v>
      </c>
      <c r="E294" s="180" t="s">
        <v>820</v>
      </c>
      <c r="F294" s="172" t="s">
        <v>64</v>
      </c>
      <c r="G294" s="181" t="s">
        <v>49</v>
      </c>
      <c r="H294" s="174" t="s">
        <v>50</v>
      </c>
      <c r="I294" s="182" t="s">
        <v>51</v>
      </c>
      <c r="J294" s="173"/>
      <c r="K294" s="172"/>
      <c r="L294" s="174" t="s">
        <v>52</v>
      </c>
      <c r="M294" s="174">
        <v>1</v>
      </c>
      <c r="N294" s="174" t="s">
        <v>41</v>
      </c>
      <c r="O294" s="174">
        <v>5</v>
      </c>
      <c r="P294" s="174" t="s">
        <v>83</v>
      </c>
      <c r="Q294" s="174">
        <v>1</v>
      </c>
      <c r="R294" s="174" t="s">
        <v>43</v>
      </c>
      <c r="S294" s="174">
        <v>5</v>
      </c>
      <c r="T294" s="172" t="s">
        <v>44</v>
      </c>
      <c r="U294" s="174">
        <v>5</v>
      </c>
      <c r="V294" s="174" t="s">
        <v>34</v>
      </c>
      <c r="W294" s="174">
        <v>10</v>
      </c>
      <c r="X294" s="175">
        <v>125</v>
      </c>
      <c r="Y294" s="174" t="s">
        <v>53</v>
      </c>
      <c r="Z294" s="174" t="s">
        <v>54</v>
      </c>
      <c r="AA294" s="174" t="s">
        <v>34</v>
      </c>
      <c r="AB294" s="176" t="s">
        <v>125</v>
      </c>
      <c r="AC294" s="177" t="s">
        <v>827</v>
      </c>
      <c r="AD294" s="177" t="s">
        <v>839</v>
      </c>
      <c r="AE294" s="174" t="s">
        <v>840</v>
      </c>
      <c r="AF294" s="177" t="s">
        <v>835</v>
      </c>
    </row>
    <row r="295" spans="1:32" ht="15.75" customHeight="1">
      <c r="F295" s="2"/>
      <c r="G295" s="3"/>
      <c r="J295" s="4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3"/>
      <c r="Y295" s="3"/>
      <c r="Z295" s="3"/>
      <c r="AA295" s="3"/>
      <c r="AB295" s="6"/>
      <c r="AE295" s="7"/>
      <c r="AF295" s="7"/>
    </row>
    <row r="296" spans="1:32" ht="15.75" customHeight="1">
      <c r="F296" s="2"/>
      <c r="G296" s="3"/>
      <c r="J296" s="4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3"/>
      <c r="Y296" s="3"/>
      <c r="Z296" s="3"/>
      <c r="AA296" s="3"/>
      <c r="AB296" s="6"/>
      <c r="AE296" s="7"/>
      <c r="AF296" s="7"/>
    </row>
    <row r="297" spans="1:32" ht="15.75" customHeight="1">
      <c r="F297" s="2"/>
      <c r="G297" s="3"/>
      <c r="J297" s="4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3"/>
      <c r="Y297" s="3"/>
      <c r="Z297" s="3"/>
      <c r="AA297" s="3"/>
      <c r="AB297" s="6"/>
      <c r="AE297" s="7"/>
      <c r="AF297" s="7"/>
    </row>
    <row r="298" spans="1:32" ht="15.75" customHeight="1">
      <c r="F298" s="2"/>
      <c r="G298" s="3"/>
      <c r="J298" s="4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3"/>
      <c r="Y298" s="3"/>
      <c r="Z298" s="3"/>
      <c r="AA298" s="3"/>
      <c r="AB298" s="6"/>
      <c r="AE298" s="7"/>
      <c r="AF298" s="7"/>
    </row>
    <row r="299" spans="1:32" ht="15.75" customHeight="1">
      <c r="F299" s="2"/>
      <c r="G299" s="3"/>
      <c r="J299" s="4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3"/>
      <c r="Y299" s="3"/>
      <c r="Z299" s="3"/>
      <c r="AA299" s="3"/>
      <c r="AB299" s="6"/>
      <c r="AE299" s="7"/>
      <c r="AF299" s="7"/>
    </row>
    <row r="300" spans="1:32" ht="15.75" customHeight="1">
      <c r="F300" s="2"/>
      <c r="G300" s="3"/>
      <c r="J300" s="4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3"/>
      <c r="Y300" s="3"/>
      <c r="Z300" s="3"/>
      <c r="AA300" s="3"/>
      <c r="AB300" s="6"/>
      <c r="AE300" s="7"/>
      <c r="AF300" s="7"/>
    </row>
    <row r="301" spans="1:32" ht="15.75" customHeight="1">
      <c r="F301" s="2"/>
      <c r="G301" s="3"/>
      <c r="J301" s="4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3"/>
      <c r="Y301" s="3"/>
      <c r="Z301" s="3"/>
      <c r="AA301" s="3"/>
      <c r="AB301" s="6"/>
      <c r="AE301" s="7"/>
      <c r="AF301" s="7"/>
    </row>
    <row r="302" spans="1:32" ht="15.75" customHeight="1">
      <c r="F302" s="2"/>
      <c r="G302" s="3"/>
      <c r="J302" s="4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3"/>
      <c r="Y302" s="3"/>
      <c r="Z302" s="3"/>
      <c r="AA302" s="3"/>
      <c r="AB302" s="6"/>
      <c r="AE302" s="7"/>
      <c r="AF302" s="7"/>
    </row>
    <row r="303" spans="1:32" ht="15.75" customHeight="1">
      <c r="F303" s="2"/>
      <c r="G303" s="3"/>
      <c r="J303" s="4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3"/>
      <c r="Y303" s="3"/>
      <c r="Z303" s="3"/>
      <c r="AA303" s="3"/>
      <c r="AB303" s="6"/>
      <c r="AE303" s="7"/>
      <c r="AF303" s="7"/>
    </row>
    <row r="304" spans="1:32" ht="15.75" customHeight="1">
      <c r="F304" s="2"/>
      <c r="G304" s="3"/>
      <c r="J304" s="4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3"/>
      <c r="Y304" s="3"/>
      <c r="Z304" s="3"/>
      <c r="AA304" s="3"/>
      <c r="AB304" s="6"/>
      <c r="AE304" s="7"/>
      <c r="AF304" s="7"/>
    </row>
    <row r="305" spans="6:32" ht="15.75" customHeight="1">
      <c r="F305" s="2"/>
      <c r="G305" s="3"/>
      <c r="J305" s="4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3"/>
      <c r="Y305" s="3"/>
      <c r="Z305" s="3"/>
      <c r="AA305" s="3"/>
      <c r="AB305" s="6"/>
      <c r="AE305" s="7"/>
      <c r="AF305" s="7"/>
    </row>
    <row r="306" spans="6:32" ht="15.75" customHeight="1">
      <c r="F306" s="2"/>
      <c r="G306" s="3"/>
      <c r="J306" s="4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3"/>
      <c r="Y306" s="3"/>
      <c r="Z306" s="3"/>
      <c r="AA306" s="3"/>
      <c r="AB306" s="6"/>
      <c r="AE306" s="7"/>
      <c r="AF306" s="7"/>
    </row>
    <row r="307" spans="6:32" ht="15.75" customHeight="1">
      <c r="F307" s="2"/>
      <c r="G307" s="3"/>
      <c r="J307" s="4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3"/>
      <c r="Y307" s="3"/>
      <c r="Z307" s="3"/>
      <c r="AA307" s="3"/>
      <c r="AB307" s="6"/>
      <c r="AE307" s="7"/>
      <c r="AF307" s="7"/>
    </row>
    <row r="308" spans="6:32" ht="15.75" customHeight="1">
      <c r="F308" s="2"/>
      <c r="G308" s="3"/>
      <c r="J308" s="4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3"/>
      <c r="Y308" s="3"/>
      <c r="Z308" s="3"/>
      <c r="AA308" s="3"/>
      <c r="AB308" s="6"/>
      <c r="AE308" s="7"/>
      <c r="AF308" s="7"/>
    </row>
    <row r="309" spans="6:32" ht="15.75" customHeight="1">
      <c r="F309" s="2"/>
      <c r="G309" s="3"/>
      <c r="J309" s="4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3"/>
      <c r="Y309" s="3"/>
      <c r="Z309" s="3"/>
      <c r="AA309" s="3"/>
      <c r="AB309" s="6"/>
      <c r="AE309" s="7"/>
      <c r="AF309" s="7"/>
    </row>
    <row r="310" spans="6:32" ht="15.75" customHeight="1">
      <c r="F310" s="2"/>
      <c r="G310" s="3"/>
      <c r="J310" s="4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3"/>
      <c r="Y310" s="3"/>
      <c r="Z310" s="3"/>
      <c r="AA310" s="3"/>
      <c r="AB310" s="6"/>
      <c r="AE310" s="7"/>
      <c r="AF310" s="7"/>
    </row>
    <row r="311" spans="6:32" ht="15.75" customHeight="1">
      <c r="F311" s="2"/>
      <c r="G311" s="3"/>
      <c r="J311" s="4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3"/>
      <c r="Y311" s="3"/>
      <c r="Z311" s="3"/>
      <c r="AA311" s="3"/>
      <c r="AB311" s="6"/>
      <c r="AE311" s="7"/>
      <c r="AF311" s="7"/>
    </row>
    <row r="312" spans="6:32" ht="15.75" customHeight="1">
      <c r="F312" s="2"/>
      <c r="G312" s="3"/>
      <c r="J312" s="4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3"/>
      <c r="Y312" s="3"/>
      <c r="Z312" s="3"/>
      <c r="AA312" s="3"/>
      <c r="AB312" s="6"/>
      <c r="AE312" s="7"/>
      <c r="AF312" s="7"/>
    </row>
    <row r="313" spans="6:32" ht="15.75" customHeight="1">
      <c r="F313" s="2"/>
      <c r="G313" s="3"/>
      <c r="J313" s="4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3"/>
      <c r="Y313" s="3"/>
      <c r="Z313" s="3"/>
      <c r="AA313" s="3"/>
      <c r="AB313" s="6"/>
      <c r="AE313" s="7"/>
      <c r="AF313" s="7"/>
    </row>
    <row r="314" spans="6:32" ht="15.75" customHeight="1">
      <c r="F314" s="2"/>
      <c r="G314" s="3"/>
      <c r="J314" s="4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3"/>
      <c r="Y314" s="3"/>
      <c r="Z314" s="3"/>
      <c r="AA314" s="3"/>
      <c r="AB314" s="6"/>
      <c r="AE314" s="7"/>
      <c r="AF314" s="7"/>
    </row>
    <row r="315" spans="6:32" ht="15.75" customHeight="1">
      <c r="F315" s="2"/>
      <c r="G315" s="3"/>
      <c r="J315" s="4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3"/>
      <c r="Y315" s="3"/>
      <c r="Z315" s="3"/>
      <c r="AA315" s="3"/>
      <c r="AB315" s="6"/>
      <c r="AE315" s="7"/>
      <c r="AF315" s="7"/>
    </row>
    <row r="316" spans="6:32" ht="15.75" customHeight="1">
      <c r="F316" s="2"/>
      <c r="G316" s="3"/>
      <c r="J316" s="4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3"/>
      <c r="Y316" s="3"/>
      <c r="Z316" s="3"/>
      <c r="AA316" s="3"/>
      <c r="AB316" s="6"/>
      <c r="AE316" s="7"/>
      <c r="AF316" s="7"/>
    </row>
    <row r="317" spans="6:32" ht="15.75" customHeight="1">
      <c r="F317" s="2"/>
      <c r="G317" s="3"/>
      <c r="J317" s="4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3"/>
      <c r="Y317" s="3"/>
      <c r="Z317" s="3"/>
      <c r="AA317" s="3"/>
      <c r="AB317" s="6"/>
      <c r="AE317" s="7"/>
      <c r="AF317" s="7"/>
    </row>
    <row r="318" spans="6:32" ht="15.75" customHeight="1">
      <c r="F318" s="2"/>
      <c r="G318" s="3"/>
      <c r="J318" s="4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3"/>
      <c r="Y318" s="3"/>
      <c r="Z318" s="3"/>
      <c r="AA318" s="3"/>
      <c r="AB318" s="6"/>
      <c r="AE318" s="7"/>
      <c r="AF318" s="7"/>
    </row>
    <row r="319" spans="6:32" ht="15.75" customHeight="1">
      <c r="F319" s="2"/>
      <c r="G319" s="3"/>
      <c r="J319" s="4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3"/>
      <c r="Y319" s="3"/>
      <c r="Z319" s="3"/>
      <c r="AA319" s="3"/>
      <c r="AB319" s="6"/>
      <c r="AE319" s="7"/>
      <c r="AF319" s="7"/>
    </row>
    <row r="320" spans="6:32" ht="15.75" customHeight="1">
      <c r="F320" s="2"/>
      <c r="G320" s="3"/>
      <c r="J320" s="4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3"/>
      <c r="Y320" s="3"/>
      <c r="Z320" s="3"/>
      <c r="AA320" s="3"/>
      <c r="AB320" s="6"/>
      <c r="AE320" s="7"/>
      <c r="AF320" s="7"/>
    </row>
    <row r="321" spans="6:32" ht="15.75" customHeight="1">
      <c r="F321" s="2"/>
      <c r="G321" s="3"/>
      <c r="J321" s="4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3"/>
      <c r="Y321" s="3"/>
      <c r="Z321" s="3"/>
      <c r="AA321" s="3"/>
      <c r="AB321" s="6"/>
      <c r="AE321" s="7"/>
      <c r="AF321" s="7"/>
    </row>
    <row r="322" spans="6:32" ht="15.75" customHeight="1">
      <c r="F322" s="2"/>
      <c r="G322" s="3"/>
      <c r="J322" s="4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3"/>
      <c r="Y322" s="3"/>
      <c r="Z322" s="3"/>
      <c r="AA322" s="3"/>
      <c r="AB322" s="6"/>
      <c r="AE322" s="7"/>
      <c r="AF322" s="7"/>
    </row>
    <row r="323" spans="6:32" ht="15.75" customHeight="1">
      <c r="F323" s="2"/>
      <c r="G323" s="3"/>
      <c r="J323" s="4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3"/>
      <c r="Y323" s="3"/>
      <c r="Z323" s="3"/>
      <c r="AA323" s="3"/>
      <c r="AB323" s="6"/>
      <c r="AE323" s="7"/>
      <c r="AF323" s="7"/>
    </row>
    <row r="324" spans="6:32" ht="15.75" customHeight="1">
      <c r="F324" s="2"/>
      <c r="G324" s="3"/>
      <c r="J324" s="4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3"/>
      <c r="Y324" s="3"/>
      <c r="Z324" s="3"/>
      <c r="AA324" s="3"/>
      <c r="AB324" s="6"/>
      <c r="AE324" s="7"/>
      <c r="AF324" s="7"/>
    </row>
    <row r="325" spans="6:32" ht="15.75" customHeight="1">
      <c r="F325" s="2"/>
      <c r="G325" s="3"/>
      <c r="J325" s="4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3"/>
      <c r="Y325" s="3"/>
      <c r="Z325" s="3"/>
      <c r="AA325" s="3"/>
      <c r="AB325" s="6"/>
      <c r="AE325" s="7"/>
      <c r="AF325" s="7"/>
    </row>
    <row r="326" spans="6:32" ht="15.75" customHeight="1">
      <c r="F326" s="2"/>
      <c r="G326" s="3"/>
      <c r="J326" s="4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3"/>
      <c r="Y326" s="3"/>
      <c r="Z326" s="3"/>
      <c r="AA326" s="3"/>
      <c r="AB326" s="6"/>
      <c r="AE326" s="7"/>
      <c r="AF326" s="7"/>
    </row>
    <row r="327" spans="6:32" ht="15.75" customHeight="1">
      <c r="F327" s="2"/>
      <c r="G327" s="3"/>
      <c r="J327" s="4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3"/>
      <c r="Y327" s="3"/>
      <c r="Z327" s="3"/>
      <c r="AA327" s="3"/>
      <c r="AB327" s="6"/>
      <c r="AE327" s="7"/>
      <c r="AF327" s="7"/>
    </row>
    <row r="328" spans="6:32" ht="15.75" customHeight="1">
      <c r="F328" s="2"/>
      <c r="G328" s="3"/>
      <c r="J328" s="4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3"/>
      <c r="Y328" s="3"/>
      <c r="Z328" s="3"/>
      <c r="AA328" s="3"/>
      <c r="AB328" s="6"/>
      <c r="AE328" s="7"/>
      <c r="AF328" s="7"/>
    </row>
    <row r="329" spans="6:32" ht="15.75" customHeight="1">
      <c r="F329" s="2"/>
      <c r="G329" s="3"/>
      <c r="J329" s="4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3"/>
      <c r="Y329" s="3"/>
      <c r="Z329" s="3"/>
      <c r="AA329" s="3"/>
      <c r="AB329" s="6"/>
      <c r="AE329" s="7"/>
      <c r="AF329" s="7"/>
    </row>
    <row r="330" spans="6:32" ht="15.75" customHeight="1">
      <c r="F330" s="2"/>
      <c r="G330" s="3"/>
      <c r="J330" s="4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3"/>
      <c r="Y330" s="3"/>
      <c r="Z330" s="3"/>
      <c r="AA330" s="3"/>
      <c r="AB330" s="6"/>
      <c r="AE330" s="7"/>
      <c r="AF330" s="7"/>
    </row>
    <row r="331" spans="6:32" ht="15.75" customHeight="1">
      <c r="F331" s="2"/>
      <c r="G331" s="3"/>
      <c r="J331" s="4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3"/>
      <c r="Y331" s="3"/>
      <c r="Z331" s="3"/>
      <c r="AA331" s="3"/>
      <c r="AB331" s="6"/>
      <c r="AE331" s="7"/>
      <c r="AF331" s="7"/>
    </row>
    <row r="332" spans="6:32" ht="15.75" customHeight="1">
      <c r="F332" s="2"/>
      <c r="G332" s="3"/>
      <c r="J332" s="4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3"/>
      <c r="Y332" s="3"/>
      <c r="Z332" s="3"/>
      <c r="AA332" s="3"/>
      <c r="AB332" s="6"/>
      <c r="AE332" s="7"/>
      <c r="AF332" s="7"/>
    </row>
    <row r="333" spans="6:32" ht="15.75" customHeight="1">
      <c r="F333" s="2"/>
      <c r="G333" s="3"/>
      <c r="J333" s="4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3"/>
      <c r="Y333" s="3"/>
      <c r="Z333" s="3"/>
      <c r="AA333" s="3"/>
      <c r="AB333" s="6"/>
      <c r="AE333" s="7"/>
      <c r="AF333" s="7"/>
    </row>
    <row r="334" spans="6:32" ht="15.75" customHeight="1">
      <c r="F334" s="2"/>
      <c r="G334" s="3"/>
      <c r="J334" s="4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3"/>
      <c r="Y334" s="3"/>
      <c r="Z334" s="3"/>
      <c r="AA334" s="3"/>
      <c r="AB334" s="6"/>
      <c r="AE334" s="7"/>
      <c r="AF334" s="7"/>
    </row>
    <row r="335" spans="6:32" ht="15.75" customHeight="1">
      <c r="F335" s="2"/>
      <c r="G335" s="3"/>
      <c r="J335" s="4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3"/>
      <c r="Y335" s="3"/>
      <c r="Z335" s="3"/>
      <c r="AA335" s="3"/>
      <c r="AB335" s="6"/>
      <c r="AE335" s="7"/>
      <c r="AF335" s="7"/>
    </row>
    <row r="336" spans="6:32" ht="15.75" customHeight="1">
      <c r="F336" s="2"/>
      <c r="G336" s="3"/>
      <c r="J336" s="4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3"/>
      <c r="Y336" s="3"/>
      <c r="Z336" s="3"/>
      <c r="AA336" s="3"/>
      <c r="AB336" s="6"/>
      <c r="AE336" s="7"/>
      <c r="AF336" s="7"/>
    </row>
    <row r="337" spans="6:32" ht="15.75" customHeight="1">
      <c r="F337" s="2"/>
      <c r="G337" s="3"/>
      <c r="J337" s="4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3"/>
      <c r="Y337" s="3"/>
      <c r="Z337" s="3"/>
      <c r="AA337" s="3"/>
      <c r="AB337" s="6"/>
      <c r="AE337" s="7"/>
      <c r="AF337" s="7"/>
    </row>
    <row r="338" spans="6:32" ht="15.75" customHeight="1">
      <c r="F338" s="2"/>
      <c r="G338" s="3"/>
      <c r="J338" s="4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3"/>
      <c r="Y338" s="3"/>
      <c r="Z338" s="3"/>
      <c r="AA338" s="3"/>
      <c r="AB338" s="6"/>
      <c r="AE338" s="7"/>
      <c r="AF338" s="7"/>
    </row>
    <row r="339" spans="6:32" ht="15.75" customHeight="1">
      <c r="F339" s="2"/>
      <c r="G339" s="3"/>
      <c r="J339" s="4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3"/>
      <c r="Y339" s="3"/>
      <c r="Z339" s="3"/>
      <c r="AA339" s="3"/>
      <c r="AB339" s="6"/>
      <c r="AE339" s="7"/>
      <c r="AF339" s="7"/>
    </row>
    <row r="340" spans="6:32" ht="15.75" customHeight="1">
      <c r="F340" s="2"/>
      <c r="G340" s="3"/>
      <c r="J340" s="4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3"/>
      <c r="Y340" s="3"/>
      <c r="Z340" s="3"/>
      <c r="AA340" s="3"/>
      <c r="AB340" s="6"/>
      <c r="AE340" s="7"/>
      <c r="AF340" s="7"/>
    </row>
    <row r="341" spans="6:32" ht="15.75" customHeight="1">
      <c r="F341" s="2"/>
      <c r="G341" s="3"/>
      <c r="J341" s="4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3"/>
      <c r="Y341" s="3"/>
      <c r="Z341" s="3"/>
      <c r="AA341" s="3"/>
      <c r="AB341" s="6"/>
      <c r="AE341" s="7"/>
      <c r="AF341" s="7"/>
    </row>
    <row r="342" spans="6:32" ht="15.75" customHeight="1">
      <c r="F342" s="2"/>
      <c r="G342" s="3"/>
      <c r="J342" s="4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3"/>
      <c r="Y342" s="3"/>
      <c r="Z342" s="3"/>
      <c r="AA342" s="3"/>
      <c r="AB342" s="6"/>
      <c r="AE342" s="7"/>
      <c r="AF342" s="7"/>
    </row>
    <row r="343" spans="6:32" ht="15.75" customHeight="1">
      <c r="F343" s="2"/>
      <c r="G343" s="3"/>
      <c r="J343" s="4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3"/>
      <c r="Y343" s="3"/>
      <c r="Z343" s="3"/>
      <c r="AA343" s="3"/>
      <c r="AB343" s="6"/>
      <c r="AE343" s="7"/>
      <c r="AF343" s="7"/>
    </row>
    <row r="344" spans="6:32" ht="15.75" customHeight="1">
      <c r="F344" s="2"/>
      <c r="G344" s="3"/>
      <c r="J344" s="4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3"/>
      <c r="Y344" s="3"/>
      <c r="Z344" s="3"/>
      <c r="AA344" s="3"/>
      <c r="AB344" s="6"/>
      <c r="AE344" s="7"/>
      <c r="AF344" s="7"/>
    </row>
    <row r="345" spans="6:32" ht="15.75" customHeight="1">
      <c r="F345" s="2"/>
      <c r="G345" s="3"/>
      <c r="J345" s="4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3"/>
      <c r="Y345" s="3"/>
      <c r="Z345" s="3"/>
      <c r="AA345" s="3"/>
      <c r="AB345" s="6"/>
      <c r="AE345" s="7"/>
      <c r="AF345" s="7"/>
    </row>
    <row r="346" spans="6:32" ht="15.75" customHeight="1">
      <c r="F346" s="2"/>
      <c r="G346" s="3"/>
      <c r="J346" s="4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3"/>
      <c r="Y346" s="3"/>
      <c r="Z346" s="3"/>
      <c r="AA346" s="3"/>
      <c r="AB346" s="6"/>
      <c r="AE346" s="7"/>
      <c r="AF346" s="7"/>
    </row>
    <row r="347" spans="6:32" ht="15.75" customHeight="1">
      <c r="F347" s="2"/>
      <c r="G347" s="3"/>
      <c r="J347" s="4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3"/>
      <c r="Y347" s="3"/>
      <c r="Z347" s="3"/>
      <c r="AA347" s="3"/>
      <c r="AB347" s="6"/>
      <c r="AE347" s="7"/>
      <c r="AF347" s="7"/>
    </row>
    <row r="348" spans="6:32" ht="15.75" customHeight="1">
      <c r="F348" s="2"/>
      <c r="G348" s="3"/>
      <c r="J348" s="4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3"/>
      <c r="Y348" s="3"/>
      <c r="Z348" s="3"/>
      <c r="AA348" s="3"/>
      <c r="AB348" s="6"/>
      <c r="AE348" s="7"/>
      <c r="AF348" s="7"/>
    </row>
    <row r="349" spans="6:32" ht="15.75" customHeight="1">
      <c r="F349" s="2"/>
      <c r="G349" s="3"/>
      <c r="J349" s="4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3"/>
      <c r="Y349" s="3"/>
      <c r="Z349" s="3"/>
      <c r="AA349" s="3"/>
      <c r="AB349" s="6"/>
      <c r="AE349" s="7"/>
      <c r="AF349" s="7"/>
    </row>
    <row r="350" spans="6:32" ht="15.75" customHeight="1">
      <c r="F350" s="2"/>
      <c r="G350" s="3"/>
      <c r="J350" s="4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3"/>
      <c r="Y350" s="3"/>
      <c r="Z350" s="3"/>
      <c r="AA350" s="3"/>
      <c r="AB350" s="6"/>
      <c r="AE350" s="7"/>
      <c r="AF350" s="7"/>
    </row>
    <row r="351" spans="6:32" ht="15.75" customHeight="1">
      <c r="F351" s="2"/>
      <c r="G351" s="3"/>
      <c r="J351" s="4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3"/>
      <c r="Y351" s="3"/>
      <c r="Z351" s="3"/>
      <c r="AA351" s="3"/>
      <c r="AB351" s="6"/>
      <c r="AE351" s="7"/>
      <c r="AF351" s="7"/>
    </row>
    <row r="352" spans="6:32" ht="15.75" customHeight="1">
      <c r="F352" s="2"/>
      <c r="G352" s="3"/>
      <c r="J352" s="4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3"/>
      <c r="Y352" s="3"/>
      <c r="Z352" s="3"/>
      <c r="AA352" s="3"/>
      <c r="AB352" s="6"/>
      <c r="AE352" s="7"/>
      <c r="AF352" s="7"/>
    </row>
    <row r="353" spans="6:32" ht="15.75" customHeight="1">
      <c r="F353" s="2"/>
      <c r="G353" s="3"/>
      <c r="J353" s="4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3"/>
      <c r="Y353" s="3"/>
      <c r="Z353" s="3"/>
      <c r="AA353" s="3"/>
      <c r="AB353" s="6"/>
      <c r="AE353" s="7"/>
      <c r="AF353" s="7"/>
    </row>
    <row r="354" spans="6:32" ht="15.75" customHeight="1">
      <c r="F354" s="2"/>
      <c r="G354" s="3"/>
      <c r="J354" s="4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3"/>
      <c r="Y354" s="3"/>
      <c r="Z354" s="3"/>
      <c r="AA354" s="3"/>
      <c r="AB354" s="6"/>
      <c r="AE354" s="7"/>
      <c r="AF354" s="7"/>
    </row>
    <row r="355" spans="6:32" ht="15.75" customHeight="1">
      <c r="F355" s="2"/>
      <c r="G355" s="3"/>
      <c r="J355" s="4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3"/>
      <c r="Y355" s="3"/>
      <c r="Z355" s="3"/>
      <c r="AA355" s="3"/>
      <c r="AB355" s="6"/>
      <c r="AE355" s="7"/>
      <c r="AF355" s="7"/>
    </row>
    <row r="356" spans="6:32" ht="15.75" customHeight="1">
      <c r="F356" s="2"/>
      <c r="G356" s="3"/>
      <c r="J356" s="4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3"/>
      <c r="Y356" s="3"/>
      <c r="Z356" s="3"/>
      <c r="AA356" s="3"/>
      <c r="AB356" s="6"/>
      <c r="AE356" s="7"/>
      <c r="AF356" s="7"/>
    </row>
    <row r="357" spans="6:32" ht="15.75" customHeight="1">
      <c r="F357" s="2"/>
      <c r="G357" s="3"/>
      <c r="J357" s="4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3"/>
      <c r="Y357" s="3"/>
      <c r="Z357" s="3"/>
      <c r="AA357" s="3"/>
      <c r="AB357" s="6"/>
      <c r="AE357" s="7"/>
      <c r="AF357" s="7"/>
    </row>
    <row r="358" spans="6:32" ht="15.75" customHeight="1">
      <c r="F358" s="2"/>
      <c r="G358" s="3"/>
      <c r="J358" s="4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3"/>
      <c r="Y358" s="3"/>
      <c r="Z358" s="3"/>
      <c r="AA358" s="3"/>
      <c r="AB358" s="6"/>
      <c r="AE358" s="7"/>
      <c r="AF358" s="7"/>
    </row>
    <row r="359" spans="6:32" ht="15.75" customHeight="1">
      <c r="F359" s="2"/>
      <c r="G359" s="3"/>
      <c r="J359" s="4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3"/>
      <c r="Y359" s="3"/>
      <c r="Z359" s="3"/>
      <c r="AA359" s="3"/>
      <c r="AB359" s="6"/>
      <c r="AE359" s="7"/>
      <c r="AF359" s="7"/>
    </row>
    <row r="360" spans="6:32" ht="15.75" customHeight="1">
      <c r="F360" s="2"/>
      <c r="G360" s="3"/>
      <c r="J360" s="4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3"/>
      <c r="Y360" s="3"/>
      <c r="Z360" s="3"/>
      <c r="AA360" s="3"/>
      <c r="AB360" s="6"/>
      <c r="AE360" s="7"/>
      <c r="AF360" s="7"/>
    </row>
    <row r="361" spans="6:32" ht="15.75" customHeight="1">
      <c r="F361" s="2"/>
      <c r="G361" s="3"/>
      <c r="J361" s="4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3"/>
      <c r="Y361" s="3"/>
      <c r="Z361" s="3"/>
      <c r="AA361" s="3"/>
      <c r="AB361" s="6"/>
      <c r="AE361" s="7"/>
      <c r="AF361" s="7"/>
    </row>
    <row r="362" spans="6:32" ht="15.75" customHeight="1">
      <c r="F362" s="2"/>
      <c r="G362" s="3"/>
      <c r="J362" s="4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3"/>
      <c r="Y362" s="3"/>
      <c r="Z362" s="3"/>
      <c r="AA362" s="3"/>
      <c r="AB362" s="6"/>
      <c r="AE362" s="7"/>
      <c r="AF362" s="7"/>
    </row>
    <row r="363" spans="6:32" ht="15.75" customHeight="1">
      <c r="F363" s="2"/>
      <c r="G363" s="3"/>
      <c r="J363" s="4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3"/>
      <c r="Y363" s="3"/>
      <c r="Z363" s="3"/>
      <c r="AA363" s="3"/>
      <c r="AB363" s="6"/>
      <c r="AE363" s="7"/>
      <c r="AF363" s="7"/>
    </row>
    <row r="364" spans="6:32" ht="15.75" customHeight="1">
      <c r="F364" s="2"/>
      <c r="G364" s="3"/>
      <c r="J364" s="4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3"/>
      <c r="Y364" s="3"/>
      <c r="Z364" s="3"/>
      <c r="AA364" s="3"/>
      <c r="AB364" s="6"/>
      <c r="AE364" s="7"/>
      <c r="AF364" s="7"/>
    </row>
    <row r="365" spans="6:32" ht="15.75" customHeight="1">
      <c r="F365" s="2"/>
      <c r="G365" s="3"/>
      <c r="J365" s="4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3"/>
      <c r="Y365" s="3"/>
      <c r="Z365" s="3"/>
      <c r="AA365" s="3"/>
      <c r="AB365" s="6"/>
      <c r="AE365" s="7"/>
      <c r="AF365" s="7"/>
    </row>
    <row r="366" spans="6:32" ht="15.75" customHeight="1">
      <c r="F366" s="2"/>
      <c r="G366" s="3"/>
      <c r="J366" s="4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3"/>
      <c r="Y366" s="3"/>
      <c r="Z366" s="3"/>
      <c r="AA366" s="3"/>
      <c r="AB366" s="6"/>
      <c r="AE366" s="7"/>
      <c r="AF366" s="7"/>
    </row>
    <row r="367" spans="6:32" ht="15.75" customHeight="1">
      <c r="F367" s="2"/>
      <c r="G367" s="3"/>
      <c r="J367" s="4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3"/>
      <c r="Y367" s="3"/>
      <c r="Z367" s="3"/>
      <c r="AA367" s="3"/>
      <c r="AB367" s="6"/>
      <c r="AE367" s="7"/>
      <c r="AF367" s="7"/>
    </row>
    <row r="368" spans="6:32" ht="15.75" customHeight="1">
      <c r="F368" s="2"/>
      <c r="G368" s="3"/>
      <c r="J368" s="4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3"/>
      <c r="Y368" s="3"/>
      <c r="Z368" s="3"/>
      <c r="AA368" s="3"/>
      <c r="AB368" s="6"/>
      <c r="AE368" s="7"/>
      <c r="AF368" s="7"/>
    </row>
    <row r="369" spans="6:32" ht="15.75" customHeight="1">
      <c r="F369" s="2"/>
      <c r="G369" s="3"/>
      <c r="J369" s="4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3"/>
      <c r="Y369" s="3"/>
      <c r="Z369" s="3"/>
      <c r="AA369" s="3"/>
      <c r="AB369" s="6"/>
      <c r="AE369" s="7"/>
      <c r="AF369" s="7"/>
    </row>
    <row r="370" spans="6:32" ht="15.75" customHeight="1">
      <c r="F370" s="2"/>
      <c r="G370" s="3"/>
      <c r="J370" s="4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3"/>
      <c r="Y370" s="3"/>
      <c r="Z370" s="3"/>
      <c r="AA370" s="3"/>
      <c r="AB370" s="6"/>
      <c r="AE370" s="7"/>
      <c r="AF370" s="7"/>
    </row>
    <row r="371" spans="6:32" ht="15.75" customHeight="1">
      <c r="F371" s="2"/>
      <c r="G371" s="3"/>
      <c r="J371" s="4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3"/>
      <c r="Y371" s="3"/>
      <c r="Z371" s="3"/>
      <c r="AA371" s="3"/>
      <c r="AB371" s="6"/>
      <c r="AE371" s="7"/>
      <c r="AF371" s="7"/>
    </row>
    <row r="372" spans="6:32" ht="15.75" customHeight="1">
      <c r="F372" s="2"/>
      <c r="G372" s="3"/>
      <c r="J372" s="4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3"/>
      <c r="Y372" s="3"/>
      <c r="Z372" s="3"/>
      <c r="AA372" s="3"/>
      <c r="AB372" s="6"/>
      <c r="AE372" s="7"/>
      <c r="AF372" s="7"/>
    </row>
    <row r="373" spans="6:32" ht="15.75" customHeight="1">
      <c r="F373" s="2"/>
      <c r="G373" s="3"/>
      <c r="J373" s="4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3"/>
      <c r="Y373" s="3"/>
      <c r="Z373" s="3"/>
      <c r="AA373" s="3"/>
      <c r="AB373" s="6"/>
      <c r="AE373" s="7"/>
      <c r="AF373" s="7"/>
    </row>
    <row r="374" spans="6:32" ht="15.75" customHeight="1">
      <c r="F374" s="2"/>
      <c r="G374" s="3"/>
      <c r="J374" s="4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3"/>
      <c r="Y374" s="3"/>
      <c r="Z374" s="3"/>
      <c r="AA374" s="3"/>
      <c r="AB374" s="6"/>
      <c r="AE374" s="7"/>
      <c r="AF374" s="7"/>
    </row>
    <row r="375" spans="6:32" ht="15.75" customHeight="1">
      <c r="F375" s="2"/>
      <c r="G375" s="3"/>
      <c r="J375" s="4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3"/>
      <c r="Y375" s="3"/>
      <c r="Z375" s="3"/>
      <c r="AA375" s="3"/>
      <c r="AB375" s="6"/>
      <c r="AE375" s="7"/>
      <c r="AF375" s="7"/>
    </row>
    <row r="376" spans="6:32" ht="15.75" customHeight="1">
      <c r="F376" s="2"/>
      <c r="G376" s="3"/>
      <c r="J376" s="4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3"/>
      <c r="Y376" s="3"/>
      <c r="Z376" s="3"/>
      <c r="AA376" s="3"/>
      <c r="AB376" s="6"/>
      <c r="AE376" s="7"/>
      <c r="AF376" s="7"/>
    </row>
    <row r="377" spans="6:32" ht="15.75" customHeight="1">
      <c r="F377" s="2"/>
      <c r="G377" s="3"/>
      <c r="J377" s="4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3"/>
      <c r="Y377" s="3"/>
      <c r="Z377" s="3"/>
      <c r="AA377" s="3"/>
      <c r="AB377" s="6"/>
      <c r="AE377" s="7"/>
      <c r="AF377" s="7"/>
    </row>
    <row r="378" spans="6:32" ht="15.75" customHeight="1">
      <c r="F378" s="2"/>
      <c r="G378" s="3"/>
      <c r="J378" s="4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3"/>
      <c r="Y378" s="3"/>
      <c r="Z378" s="3"/>
      <c r="AA378" s="3"/>
      <c r="AB378" s="6"/>
      <c r="AE378" s="7"/>
      <c r="AF378" s="7"/>
    </row>
    <row r="379" spans="6:32" ht="15.75" customHeight="1">
      <c r="F379" s="2"/>
      <c r="G379" s="3"/>
      <c r="J379" s="4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3"/>
      <c r="Y379" s="3"/>
      <c r="Z379" s="3"/>
      <c r="AA379" s="3"/>
      <c r="AB379" s="6"/>
      <c r="AE379" s="7"/>
      <c r="AF379" s="7"/>
    </row>
    <row r="380" spans="6:32" ht="15.75" customHeight="1">
      <c r="F380" s="2"/>
      <c r="G380" s="3"/>
      <c r="J380" s="4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3"/>
      <c r="Y380" s="3"/>
      <c r="Z380" s="3"/>
      <c r="AA380" s="3"/>
      <c r="AB380" s="6"/>
      <c r="AE380" s="7"/>
      <c r="AF380" s="7"/>
    </row>
    <row r="381" spans="6:32" ht="15.75" customHeight="1">
      <c r="F381" s="2"/>
      <c r="G381" s="3"/>
      <c r="J381" s="4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3"/>
      <c r="Y381" s="3"/>
      <c r="Z381" s="3"/>
      <c r="AA381" s="3"/>
      <c r="AB381" s="6"/>
      <c r="AE381" s="7"/>
      <c r="AF381" s="7"/>
    </row>
    <row r="382" spans="6:32" ht="15.75" customHeight="1">
      <c r="F382" s="2"/>
      <c r="G382" s="3"/>
      <c r="J382" s="4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3"/>
      <c r="Y382" s="3"/>
      <c r="Z382" s="3"/>
      <c r="AA382" s="3"/>
      <c r="AB382" s="6"/>
      <c r="AE382" s="7"/>
      <c r="AF382" s="7"/>
    </row>
    <row r="383" spans="6:32" ht="15.75" customHeight="1">
      <c r="F383" s="2"/>
      <c r="G383" s="3"/>
      <c r="J383" s="4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3"/>
      <c r="Y383" s="3"/>
      <c r="Z383" s="3"/>
      <c r="AA383" s="3"/>
      <c r="AB383" s="6"/>
      <c r="AE383" s="7"/>
      <c r="AF383" s="7"/>
    </row>
    <row r="384" spans="6:32" ht="15.75" customHeight="1">
      <c r="F384" s="2"/>
      <c r="G384" s="3"/>
      <c r="J384" s="4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3"/>
      <c r="Y384" s="3"/>
      <c r="Z384" s="3"/>
      <c r="AA384" s="3"/>
      <c r="AB384" s="6"/>
      <c r="AE384" s="7"/>
      <c r="AF384" s="7"/>
    </row>
    <row r="385" spans="6:32" ht="15.75" customHeight="1">
      <c r="F385" s="2"/>
      <c r="G385" s="3"/>
      <c r="J385" s="4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3"/>
      <c r="Y385" s="3"/>
      <c r="Z385" s="3"/>
      <c r="AA385" s="3"/>
      <c r="AB385" s="6"/>
      <c r="AE385" s="7"/>
      <c r="AF385" s="7"/>
    </row>
    <row r="386" spans="6:32" ht="15.75" customHeight="1">
      <c r="F386" s="2"/>
      <c r="G386" s="3"/>
      <c r="J386" s="4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3"/>
      <c r="Y386" s="3"/>
      <c r="Z386" s="3"/>
      <c r="AA386" s="3"/>
      <c r="AB386" s="6"/>
      <c r="AE386" s="7"/>
      <c r="AF386" s="7"/>
    </row>
    <row r="387" spans="6:32" ht="15.75" customHeight="1">
      <c r="F387" s="2"/>
      <c r="G387" s="3"/>
      <c r="J387" s="4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3"/>
      <c r="Y387" s="3"/>
      <c r="Z387" s="3"/>
      <c r="AA387" s="3"/>
      <c r="AB387" s="6"/>
      <c r="AE387" s="7"/>
      <c r="AF387" s="7"/>
    </row>
    <row r="388" spans="6:32" ht="15.75" customHeight="1">
      <c r="F388" s="2"/>
      <c r="G388" s="3"/>
      <c r="J388" s="4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3"/>
      <c r="Y388" s="3"/>
      <c r="Z388" s="3"/>
      <c r="AA388" s="3"/>
      <c r="AB388" s="6"/>
      <c r="AE388" s="7"/>
      <c r="AF388" s="7"/>
    </row>
    <row r="389" spans="6:32" ht="15.75" customHeight="1">
      <c r="F389" s="2"/>
      <c r="G389" s="3"/>
      <c r="J389" s="4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3"/>
      <c r="Y389" s="3"/>
      <c r="Z389" s="3"/>
      <c r="AA389" s="3"/>
      <c r="AB389" s="6"/>
      <c r="AE389" s="7"/>
      <c r="AF389" s="7"/>
    </row>
    <row r="390" spans="6:32" ht="15.75" customHeight="1">
      <c r="F390" s="2"/>
      <c r="G390" s="3"/>
      <c r="J390" s="4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3"/>
      <c r="Y390" s="3"/>
      <c r="Z390" s="3"/>
      <c r="AA390" s="3"/>
      <c r="AB390" s="6"/>
      <c r="AE390" s="7"/>
      <c r="AF390" s="7"/>
    </row>
    <row r="391" spans="6:32" ht="15.75" customHeight="1">
      <c r="F391" s="2"/>
      <c r="G391" s="3"/>
      <c r="J391" s="4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3"/>
      <c r="Y391" s="3"/>
      <c r="Z391" s="3"/>
      <c r="AA391" s="3"/>
      <c r="AB391" s="6"/>
      <c r="AE391" s="7"/>
      <c r="AF391" s="7"/>
    </row>
    <row r="392" spans="6:32" ht="15.75" customHeight="1">
      <c r="F392" s="2"/>
      <c r="G392" s="3"/>
      <c r="J392" s="4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3"/>
      <c r="Y392" s="3"/>
      <c r="Z392" s="3"/>
      <c r="AA392" s="3"/>
      <c r="AB392" s="6"/>
      <c r="AE392" s="7"/>
      <c r="AF392" s="7"/>
    </row>
    <row r="393" spans="6:32" ht="15.75" customHeight="1">
      <c r="F393" s="2"/>
      <c r="G393" s="3"/>
      <c r="J393" s="4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3"/>
      <c r="Y393" s="3"/>
      <c r="Z393" s="3"/>
      <c r="AA393" s="3"/>
      <c r="AB393" s="6"/>
      <c r="AE393" s="7"/>
      <c r="AF393" s="7"/>
    </row>
    <row r="394" spans="6:32" ht="15.75" customHeight="1">
      <c r="F394" s="2"/>
      <c r="G394" s="3"/>
      <c r="J394" s="4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3"/>
      <c r="Y394" s="3"/>
      <c r="Z394" s="3"/>
      <c r="AA394" s="3"/>
      <c r="AB394" s="6"/>
      <c r="AE394" s="7"/>
      <c r="AF394" s="7"/>
    </row>
    <row r="395" spans="6:32" ht="15.75" customHeight="1">
      <c r="F395" s="2"/>
      <c r="G395" s="3"/>
      <c r="J395" s="4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3"/>
      <c r="Y395" s="3"/>
      <c r="Z395" s="3"/>
      <c r="AA395" s="3"/>
      <c r="AB395" s="6"/>
      <c r="AE395" s="7"/>
      <c r="AF395" s="7"/>
    </row>
    <row r="396" spans="6:32" ht="15.75" customHeight="1">
      <c r="F396" s="2"/>
      <c r="G396" s="3"/>
      <c r="J396" s="4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3"/>
      <c r="Y396" s="3"/>
      <c r="Z396" s="3"/>
      <c r="AA396" s="3"/>
      <c r="AB396" s="6"/>
      <c r="AE396" s="7"/>
      <c r="AF396" s="7"/>
    </row>
    <row r="397" spans="6:32" ht="15.75" customHeight="1">
      <c r="F397" s="2"/>
      <c r="G397" s="3"/>
      <c r="J397" s="4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3"/>
      <c r="Y397" s="3"/>
      <c r="Z397" s="3"/>
      <c r="AA397" s="3"/>
      <c r="AB397" s="6"/>
      <c r="AE397" s="7"/>
      <c r="AF397" s="7"/>
    </row>
    <row r="398" spans="6:32" ht="15.75" customHeight="1">
      <c r="F398" s="2"/>
      <c r="G398" s="3"/>
      <c r="J398" s="4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3"/>
      <c r="Y398" s="3"/>
      <c r="Z398" s="3"/>
      <c r="AA398" s="3"/>
      <c r="AB398" s="6"/>
      <c r="AE398" s="7"/>
      <c r="AF398" s="7"/>
    </row>
    <row r="399" spans="6:32" ht="15.75" customHeight="1">
      <c r="F399" s="2"/>
      <c r="G399" s="3"/>
      <c r="J399" s="4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3"/>
      <c r="Y399" s="3"/>
      <c r="Z399" s="3"/>
      <c r="AA399" s="3"/>
      <c r="AB399" s="6"/>
      <c r="AE399" s="7"/>
      <c r="AF399" s="7"/>
    </row>
    <row r="400" spans="6:32" ht="15.75" customHeight="1">
      <c r="F400" s="2"/>
      <c r="G400" s="3"/>
      <c r="J400" s="4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3"/>
      <c r="Y400" s="3"/>
      <c r="Z400" s="3"/>
      <c r="AA400" s="3"/>
      <c r="AB400" s="6"/>
      <c r="AE400" s="7"/>
      <c r="AF400" s="7"/>
    </row>
    <row r="401" spans="6:32" ht="15.75" customHeight="1">
      <c r="F401" s="2"/>
      <c r="G401" s="3"/>
      <c r="J401" s="4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3"/>
      <c r="Y401" s="3"/>
      <c r="Z401" s="3"/>
      <c r="AA401" s="3"/>
      <c r="AB401" s="6"/>
      <c r="AE401" s="7"/>
      <c r="AF401" s="7"/>
    </row>
    <row r="402" spans="6:32" ht="15.75" customHeight="1">
      <c r="F402" s="2"/>
      <c r="G402" s="3"/>
      <c r="J402" s="4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3"/>
      <c r="Y402" s="3"/>
      <c r="Z402" s="3"/>
      <c r="AA402" s="3"/>
      <c r="AB402" s="6"/>
      <c r="AE402" s="7"/>
      <c r="AF402" s="7"/>
    </row>
    <row r="403" spans="6:32" ht="15.75" customHeight="1">
      <c r="F403" s="2"/>
      <c r="G403" s="3"/>
      <c r="J403" s="4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3"/>
      <c r="Y403" s="3"/>
      <c r="Z403" s="3"/>
      <c r="AA403" s="3"/>
      <c r="AB403" s="6"/>
      <c r="AE403" s="7"/>
      <c r="AF403" s="7"/>
    </row>
    <row r="404" spans="6:32" ht="15.75" customHeight="1">
      <c r="F404" s="2"/>
      <c r="G404" s="3"/>
      <c r="J404" s="4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3"/>
      <c r="Y404" s="3"/>
      <c r="Z404" s="3"/>
      <c r="AA404" s="3"/>
      <c r="AB404" s="6"/>
      <c r="AE404" s="7"/>
      <c r="AF404" s="7"/>
    </row>
    <row r="405" spans="6:32" ht="15.75" customHeight="1">
      <c r="F405" s="2"/>
      <c r="G405" s="3"/>
      <c r="J405" s="4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3"/>
      <c r="Y405" s="3"/>
      <c r="Z405" s="3"/>
      <c r="AA405" s="3"/>
      <c r="AB405" s="6"/>
      <c r="AE405" s="7"/>
      <c r="AF405" s="7"/>
    </row>
    <row r="406" spans="6:32" ht="15.75" customHeight="1">
      <c r="F406" s="2"/>
      <c r="G406" s="3"/>
      <c r="J406" s="4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3"/>
      <c r="Y406" s="3"/>
      <c r="Z406" s="3"/>
      <c r="AA406" s="3"/>
      <c r="AB406" s="6"/>
      <c r="AE406" s="7"/>
      <c r="AF406" s="7"/>
    </row>
    <row r="407" spans="6:32" ht="15.75" customHeight="1">
      <c r="F407" s="2"/>
      <c r="G407" s="3"/>
      <c r="J407" s="4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3"/>
      <c r="Y407" s="3"/>
      <c r="Z407" s="3"/>
      <c r="AA407" s="3"/>
      <c r="AB407" s="6"/>
      <c r="AE407" s="7"/>
      <c r="AF407" s="7"/>
    </row>
    <row r="408" spans="6:32" ht="15.75" customHeight="1">
      <c r="F408" s="2"/>
      <c r="G408" s="3"/>
      <c r="J408" s="4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3"/>
      <c r="Y408" s="3"/>
      <c r="Z408" s="3"/>
      <c r="AA408" s="3"/>
      <c r="AB408" s="6"/>
      <c r="AE408" s="7"/>
      <c r="AF408" s="7"/>
    </row>
    <row r="409" spans="6:32" ht="15.75" customHeight="1">
      <c r="F409" s="2"/>
      <c r="G409" s="3"/>
      <c r="J409" s="4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3"/>
      <c r="Y409" s="3"/>
      <c r="Z409" s="3"/>
      <c r="AA409" s="3"/>
      <c r="AB409" s="6"/>
      <c r="AE409" s="7"/>
      <c r="AF409" s="7"/>
    </row>
    <row r="410" spans="6:32" ht="15.75" customHeight="1">
      <c r="F410" s="2"/>
      <c r="G410" s="3"/>
      <c r="J410" s="4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3"/>
      <c r="Y410" s="3"/>
      <c r="Z410" s="3"/>
      <c r="AA410" s="3"/>
      <c r="AB410" s="6"/>
      <c r="AE410" s="7"/>
      <c r="AF410" s="7"/>
    </row>
    <row r="411" spans="6:32" ht="15.75" customHeight="1">
      <c r="F411" s="2"/>
      <c r="G411" s="3"/>
      <c r="J411" s="4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3"/>
      <c r="Y411" s="3"/>
      <c r="Z411" s="3"/>
      <c r="AA411" s="3"/>
      <c r="AB411" s="6"/>
      <c r="AE411" s="7"/>
      <c r="AF411" s="7"/>
    </row>
    <row r="412" spans="6:32" ht="15.75" customHeight="1">
      <c r="F412" s="2"/>
      <c r="G412" s="3"/>
      <c r="J412" s="4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3"/>
      <c r="Y412" s="3"/>
      <c r="Z412" s="3"/>
      <c r="AA412" s="3"/>
      <c r="AB412" s="6"/>
      <c r="AE412" s="7"/>
      <c r="AF412" s="7"/>
    </row>
    <row r="413" spans="6:32" ht="15.75" customHeight="1">
      <c r="F413" s="2"/>
      <c r="G413" s="3"/>
      <c r="J413" s="4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3"/>
      <c r="Y413" s="3"/>
      <c r="Z413" s="3"/>
      <c r="AA413" s="3"/>
      <c r="AB413" s="6"/>
      <c r="AE413" s="7"/>
      <c r="AF413" s="7"/>
    </row>
    <row r="414" spans="6:32" ht="15.75" customHeight="1">
      <c r="F414" s="2"/>
      <c r="G414" s="3"/>
      <c r="J414" s="4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3"/>
      <c r="Y414" s="3"/>
      <c r="Z414" s="3"/>
      <c r="AA414" s="3"/>
      <c r="AB414" s="6"/>
      <c r="AE414" s="7"/>
      <c r="AF414" s="7"/>
    </row>
    <row r="415" spans="6:32" ht="15.75" customHeight="1">
      <c r="F415" s="2"/>
      <c r="G415" s="3"/>
      <c r="J415" s="4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3"/>
      <c r="Y415" s="3"/>
      <c r="Z415" s="3"/>
      <c r="AA415" s="3"/>
      <c r="AB415" s="6"/>
      <c r="AE415" s="7"/>
      <c r="AF415" s="7"/>
    </row>
    <row r="416" spans="6:32" ht="15.75" customHeight="1">
      <c r="F416" s="2"/>
      <c r="G416" s="3"/>
      <c r="J416" s="4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3"/>
      <c r="Y416" s="3"/>
      <c r="Z416" s="3"/>
      <c r="AA416" s="3"/>
      <c r="AB416" s="6"/>
      <c r="AE416" s="7"/>
      <c r="AF416" s="7"/>
    </row>
    <row r="417" spans="6:32" ht="15.75" customHeight="1">
      <c r="F417" s="2"/>
      <c r="G417" s="3"/>
      <c r="J417" s="4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3"/>
      <c r="Y417" s="3"/>
      <c r="Z417" s="3"/>
      <c r="AA417" s="3"/>
      <c r="AB417" s="6"/>
      <c r="AE417" s="7"/>
      <c r="AF417" s="7"/>
    </row>
    <row r="418" spans="6:32" ht="15.75" customHeight="1">
      <c r="F418" s="2"/>
      <c r="G418" s="3"/>
      <c r="J418" s="4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3"/>
      <c r="Y418" s="3"/>
      <c r="Z418" s="3"/>
      <c r="AA418" s="3"/>
      <c r="AB418" s="6"/>
      <c r="AE418" s="7"/>
      <c r="AF418" s="7"/>
    </row>
    <row r="419" spans="6:32" ht="15.75" customHeight="1">
      <c r="F419" s="2"/>
      <c r="G419" s="3"/>
      <c r="J419" s="4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3"/>
      <c r="Y419" s="3"/>
      <c r="Z419" s="3"/>
      <c r="AA419" s="3"/>
      <c r="AB419" s="6"/>
      <c r="AE419" s="7"/>
      <c r="AF419" s="7"/>
    </row>
    <row r="420" spans="6:32" ht="15.75" customHeight="1">
      <c r="F420" s="2"/>
      <c r="G420" s="3"/>
      <c r="J420" s="4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3"/>
      <c r="Y420" s="3"/>
      <c r="Z420" s="3"/>
      <c r="AA420" s="3"/>
      <c r="AB420" s="6"/>
      <c r="AE420" s="7"/>
      <c r="AF420" s="7"/>
    </row>
    <row r="421" spans="6:32" ht="15.75" customHeight="1">
      <c r="F421" s="2"/>
      <c r="G421" s="3"/>
      <c r="J421" s="4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3"/>
      <c r="Y421" s="3"/>
      <c r="Z421" s="3"/>
      <c r="AA421" s="3"/>
      <c r="AB421" s="6"/>
      <c r="AE421" s="7"/>
      <c r="AF421" s="7"/>
    </row>
    <row r="422" spans="6:32" ht="15.75" customHeight="1">
      <c r="F422" s="2"/>
      <c r="G422" s="3"/>
      <c r="J422" s="4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3"/>
      <c r="Y422" s="3"/>
      <c r="Z422" s="3"/>
      <c r="AA422" s="3"/>
      <c r="AB422" s="6"/>
      <c r="AE422" s="7"/>
      <c r="AF422" s="7"/>
    </row>
    <row r="423" spans="6:32" ht="15.75" customHeight="1">
      <c r="F423" s="2"/>
      <c r="G423" s="3"/>
      <c r="J423" s="4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3"/>
      <c r="Y423" s="3"/>
      <c r="Z423" s="3"/>
      <c r="AA423" s="3"/>
      <c r="AB423" s="6"/>
      <c r="AE423" s="7"/>
      <c r="AF423" s="7"/>
    </row>
    <row r="424" spans="6:32" ht="15.75" customHeight="1">
      <c r="F424" s="2"/>
      <c r="G424" s="3"/>
      <c r="J424" s="4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3"/>
      <c r="Y424" s="3"/>
      <c r="Z424" s="3"/>
      <c r="AA424" s="3"/>
      <c r="AB424" s="6"/>
      <c r="AE424" s="7"/>
      <c r="AF424" s="7"/>
    </row>
    <row r="425" spans="6:32" ht="15.75" customHeight="1">
      <c r="F425" s="2"/>
      <c r="G425" s="3"/>
      <c r="J425" s="4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3"/>
      <c r="Y425" s="3"/>
      <c r="Z425" s="3"/>
      <c r="AA425" s="3"/>
      <c r="AB425" s="6"/>
      <c r="AE425" s="7"/>
      <c r="AF425" s="7"/>
    </row>
    <row r="426" spans="6:32" ht="15.75" customHeight="1">
      <c r="F426" s="2"/>
      <c r="G426" s="3"/>
      <c r="J426" s="4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3"/>
      <c r="Y426" s="3"/>
      <c r="Z426" s="3"/>
      <c r="AA426" s="3"/>
      <c r="AB426" s="6"/>
      <c r="AE426" s="7"/>
      <c r="AF426" s="7"/>
    </row>
    <row r="427" spans="6:32" ht="15.75" customHeight="1">
      <c r="F427" s="2"/>
      <c r="G427" s="3"/>
      <c r="J427" s="4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3"/>
      <c r="Y427" s="3"/>
      <c r="Z427" s="3"/>
      <c r="AA427" s="3"/>
      <c r="AB427" s="6"/>
      <c r="AE427" s="7"/>
      <c r="AF427" s="7"/>
    </row>
    <row r="428" spans="6:32" ht="15.75" customHeight="1">
      <c r="F428" s="2"/>
      <c r="G428" s="3"/>
      <c r="J428" s="4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3"/>
      <c r="Y428" s="3"/>
      <c r="Z428" s="3"/>
      <c r="AA428" s="3"/>
      <c r="AB428" s="6"/>
      <c r="AE428" s="7"/>
      <c r="AF428" s="7"/>
    </row>
    <row r="429" spans="6:32" ht="15.75" customHeight="1">
      <c r="F429" s="2"/>
      <c r="G429" s="3"/>
      <c r="J429" s="4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3"/>
      <c r="Y429" s="3"/>
      <c r="Z429" s="3"/>
      <c r="AA429" s="3"/>
      <c r="AB429" s="6"/>
      <c r="AE429" s="7"/>
      <c r="AF429" s="7"/>
    </row>
    <row r="430" spans="6:32" ht="15.75" customHeight="1">
      <c r="F430" s="2"/>
      <c r="G430" s="3"/>
      <c r="J430" s="4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3"/>
      <c r="Y430" s="3"/>
      <c r="Z430" s="3"/>
      <c r="AA430" s="3"/>
      <c r="AB430" s="6"/>
      <c r="AE430" s="7"/>
      <c r="AF430" s="7"/>
    </row>
    <row r="431" spans="6:32" ht="15.75" customHeight="1">
      <c r="F431" s="2"/>
      <c r="G431" s="3"/>
      <c r="J431" s="4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3"/>
      <c r="Y431" s="3"/>
      <c r="Z431" s="3"/>
      <c r="AA431" s="3"/>
      <c r="AB431" s="6"/>
      <c r="AE431" s="7"/>
      <c r="AF431" s="7"/>
    </row>
    <row r="432" spans="6:32" ht="15.75" customHeight="1">
      <c r="F432" s="2"/>
      <c r="G432" s="3"/>
      <c r="J432" s="4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3"/>
      <c r="Y432" s="3"/>
      <c r="Z432" s="3"/>
      <c r="AA432" s="3"/>
      <c r="AB432" s="6"/>
      <c r="AE432" s="7"/>
      <c r="AF432" s="7"/>
    </row>
    <row r="433" spans="6:32" ht="15.75" customHeight="1">
      <c r="F433" s="2"/>
      <c r="G433" s="3"/>
      <c r="J433" s="4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3"/>
      <c r="Y433" s="3"/>
      <c r="Z433" s="3"/>
      <c r="AA433" s="3"/>
      <c r="AB433" s="6"/>
      <c r="AE433" s="7"/>
      <c r="AF433" s="7"/>
    </row>
    <row r="434" spans="6:32" ht="15.75" customHeight="1">
      <c r="F434" s="2"/>
      <c r="G434" s="3"/>
      <c r="J434" s="4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3"/>
      <c r="Y434" s="3"/>
      <c r="Z434" s="3"/>
      <c r="AA434" s="3"/>
      <c r="AB434" s="6"/>
      <c r="AE434" s="7"/>
      <c r="AF434" s="7"/>
    </row>
    <row r="435" spans="6:32" ht="15.75" customHeight="1">
      <c r="F435" s="2"/>
      <c r="G435" s="3"/>
      <c r="J435" s="4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3"/>
      <c r="Y435" s="3"/>
      <c r="Z435" s="3"/>
      <c r="AA435" s="3"/>
      <c r="AB435" s="6"/>
      <c r="AE435" s="7"/>
      <c r="AF435" s="7"/>
    </row>
    <row r="436" spans="6:32" ht="15.75" customHeight="1">
      <c r="F436" s="2"/>
      <c r="G436" s="3"/>
      <c r="J436" s="4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3"/>
      <c r="Y436" s="3"/>
      <c r="Z436" s="3"/>
      <c r="AA436" s="3"/>
      <c r="AB436" s="6"/>
      <c r="AE436" s="7"/>
      <c r="AF436" s="7"/>
    </row>
    <row r="437" spans="6:32" ht="15.75" customHeight="1">
      <c r="F437" s="2"/>
      <c r="G437" s="3"/>
      <c r="J437" s="4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3"/>
      <c r="Y437" s="3"/>
      <c r="Z437" s="3"/>
      <c r="AA437" s="3"/>
      <c r="AB437" s="6"/>
      <c r="AE437" s="7"/>
      <c r="AF437" s="7"/>
    </row>
    <row r="438" spans="6:32" ht="15.75" customHeight="1">
      <c r="F438" s="2"/>
      <c r="G438" s="3"/>
      <c r="J438" s="4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3"/>
      <c r="Y438" s="3"/>
      <c r="Z438" s="3"/>
      <c r="AA438" s="3"/>
      <c r="AB438" s="6"/>
      <c r="AE438" s="7"/>
      <c r="AF438" s="7"/>
    </row>
    <row r="439" spans="6:32" ht="15.75" customHeight="1">
      <c r="F439" s="2"/>
      <c r="G439" s="3"/>
      <c r="J439" s="4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3"/>
      <c r="Y439" s="3"/>
      <c r="Z439" s="3"/>
      <c r="AA439" s="3"/>
      <c r="AB439" s="6"/>
      <c r="AE439" s="7"/>
      <c r="AF439" s="7"/>
    </row>
    <row r="440" spans="6:32" ht="15.75" customHeight="1">
      <c r="F440" s="2"/>
      <c r="G440" s="3"/>
      <c r="J440" s="4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3"/>
      <c r="Y440" s="3"/>
      <c r="Z440" s="3"/>
      <c r="AA440" s="3"/>
      <c r="AB440" s="6"/>
      <c r="AE440" s="7"/>
      <c r="AF440" s="7"/>
    </row>
    <row r="441" spans="6:32" ht="15.75" customHeight="1">
      <c r="F441" s="2"/>
      <c r="G441" s="3"/>
      <c r="J441" s="4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3"/>
      <c r="Y441" s="3"/>
      <c r="Z441" s="3"/>
      <c r="AA441" s="3"/>
      <c r="AB441" s="6"/>
      <c r="AE441" s="7"/>
      <c r="AF441" s="7"/>
    </row>
    <row r="442" spans="6:32" ht="15.75" customHeight="1">
      <c r="F442" s="2"/>
      <c r="G442" s="3"/>
      <c r="J442" s="4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3"/>
      <c r="Y442" s="3"/>
      <c r="Z442" s="3"/>
      <c r="AA442" s="3"/>
      <c r="AB442" s="6"/>
      <c r="AE442" s="7"/>
      <c r="AF442" s="7"/>
    </row>
    <row r="443" spans="6:32" ht="15.75" customHeight="1">
      <c r="F443" s="2"/>
      <c r="G443" s="3"/>
      <c r="J443" s="4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3"/>
      <c r="Y443" s="3"/>
      <c r="Z443" s="3"/>
      <c r="AA443" s="3"/>
      <c r="AB443" s="6"/>
      <c r="AE443" s="7"/>
      <c r="AF443" s="7"/>
    </row>
    <row r="444" spans="6:32" ht="15.75" customHeight="1">
      <c r="F444" s="2"/>
      <c r="G444" s="3"/>
      <c r="J444" s="4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3"/>
      <c r="Y444" s="3"/>
      <c r="Z444" s="3"/>
      <c r="AA444" s="3"/>
      <c r="AB444" s="6"/>
      <c r="AE444" s="7"/>
      <c r="AF444" s="7"/>
    </row>
    <row r="445" spans="6:32" ht="15.75" customHeight="1">
      <c r="F445" s="2"/>
      <c r="G445" s="3"/>
      <c r="J445" s="4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3"/>
      <c r="Y445" s="3"/>
      <c r="Z445" s="3"/>
      <c r="AA445" s="3"/>
      <c r="AB445" s="6"/>
      <c r="AE445" s="7"/>
      <c r="AF445" s="7"/>
    </row>
    <row r="446" spans="6:32" ht="15.75" customHeight="1">
      <c r="F446" s="2"/>
      <c r="G446" s="3"/>
      <c r="J446" s="4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3"/>
      <c r="Y446" s="3"/>
      <c r="Z446" s="3"/>
      <c r="AA446" s="3"/>
      <c r="AB446" s="6"/>
      <c r="AE446" s="7"/>
      <c r="AF446" s="7"/>
    </row>
    <row r="447" spans="6:32" ht="15.75" customHeight="1">
      <c r="F447" s="2"/>
      <c r="G447" s="3"/>
      <c r="J447" s="4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3"/>
      <c r="Y447" s="3"/>
      <c r="Z447" s="3"/>
      <c r="AA447" s="3"/>
      <c r="AB447" s="6"/>
      <c r="AE447" s="7"/>
      <c r="AF447" s="7"/>
    </row>
    <row r="448" spans="6:32" ht="15.75" customHeight="1">
      <c r="F448" s="2"/>
      <c r="G448" s="3"/>
      <c r="J448" s="4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3"/>
      <c r="Y448" s="3"/>
      <c r="Z448" s="3"/>
      <c r="AA448" s="3"/>
      <c r="AB448" s="6"/>
      <c r="AE448" s="7"/>
      <c r="AF448" s="7"/>
    </row>
    <row r="449" spans="6:32" ht="15.75" customHeight="1">
      <c r="F449" s="2"/>
      <c r="G449" s="3"/>
      <c r="J449" s="4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3"/>
      <c r="Y449" s="3"/>
      <c r="Z449" s="3"/>
      <c r="AA449" s="3"/>
      <c r="AB449" s="6"/>
      <c r="AE449" s="7"/>
      <c r="AF449" s="7"/>
    </row>
    <row r="450" spans="6:32" ht="15.75" customHeight="1">
      <c r="F450" s="2"/>
      <c r="G450" s="3"/>
      <c r="J450" s="4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3"/>
      <c r="Y450" s="3"/>
      <c r="Z450" s="3"/>
      <c r="AA450" s="3"/>
      <c r="AB450" s="6"/>
      <c r="AE450" s="7"/>
      <c r="AF450" s="7"/>
    </row>
    <row r="451" spans="6:32" ht="15.75" customHeight="1">
      <c r="F451" s="2"/>
      <c r="G451" s="3"/>
      <c r="J451" s="4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3"/>
      <c r="Y451" s="3"/>
      <c r="Z451" s="3"/>
      <c r="AA451" s="3"/>
      <c r="AB451" s="6"/>
      <c r="AE451" s="7"/>
      <c r="AF451" s="7"/>
    </row>
    <row r="452" spans="6:32" ht="15.75" customHeight="1">
      <c r="F452" s="2"/>
      <c r="G452" s="3"/>
      <c r="J452" s="4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3"/>
      <c r="Y452" s="3"/>
      <c r="Z452" s="3"/>
      <c r="AA452" s="3"/>
      <c r="AB452" s="6"/>
      <c r="AE452" s="7"/>
      <c r="AF452" s="7"/>
    </row>
    <row r="453" spans="6:32" ht="15.75" customHeight="1">
      <c r="F453" s="2"/>
      <c r="G453" s="3"/>
      <c r="J453" s="4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3"/>
      <c r="Y453" s="3"/>
      <c r="Z453" s="3"/>
      <c r="AA453" s="3"/>
      <c r="AB453" s="6"/>
      <c r="AE453" s="7"/>
      <c r="AF453" s="7"/>
    </row>
    <row r="454" spans="6:32" ht="15.75" customHeight="1">
      <c r="F454" s="2"/>
      <c r="G454" s="3"/>
      <c r="J454" s="4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3"/>
      <c r="Y454" s="3"/>
      <c r="Z454" s="3"/>
      <c r="AA454" s="3"/>
      <c r="AB454" s="6"/>
      <c r="AE454" s="7"/>
      <c r="AF454" s="7"/>
    </row>
    <row r="455" spans="6:32" ht="15.75" customHeight="1">
      <c r="F455" s="2"/>
      <c r="G455" s="3"/>
      <c r="J455" s="4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3"/>
      <c r="Y455" s="3"/>
      <c r="Z455" s="3"/>
      <c r="AA455" s="3"/>
      <c r="AB455" s="6"/>
      <c r="AE455" s="7"/>
      <c r="AF455" s="7"/>
    </row>
    <row r="456" spans="6:32" ht="15.75" customHeight="1">
      <c r="F456" s="2"/>
      <c r="G456" s="3"/>
      <c r="J456" s="4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3"/>
      <c r="Y456" s="3"/>
      <c r="Z456" s="3"/>
      <c r="AA456" s="3"/>
      <c r="AB456" s="6"/>
      <c r="AE456" s="7"/>
      <c r="AF456" s="7"/>
    </row>
    <row r="457" spans="6:32" ht="15.75" customHeight="1">
      <c r="F457" s="2"/>
      <c r="G457" s="3"/>
      <c r="J457" s="4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3"/>
      <c r="Y457" s="3"/>
      <c r="Z457" s="3"/>
      <c r="AA457" s="3"/>
      <c r="AB457" s="6"/>
      <c r="AE457" s="7"/>
      <c r="AF457" s="7"/>
    </row>
    <row r="458" spans="6:32" ht="15.75" customHeight="1">
      <c r="F458" s="2"/>
      <c r="G458" s="3"/>
      <c r="J458" s="4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3"/>
      <c r="Y458" s="3"/>
      <c r="Z458" s="3"/>
      <c r="AA458" s="3"/>
      <c r="AB458" s="6"/>
      <c r="AE458" s="7"/>
      <c r="AF458" s="7"/>
    </row>
    <row r="459" spans="6:32" ht="15.75" customHeight="1">
      <c r="F459" s="2"/>
      <c r="G459" s="3"/>
      <c r="J459" s="4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3"/>
      <c r="Y459" s="3"/>
      <c r="Z459" s="3"/>
      <c r="AA459" s="3"/>
      <c r="AB459" s="6"/>
      <c r="AE459" s="7"/>
      <c r="AF459" s="7"/>
    </row>
    <row r="460" spans="6:32" ht="15.75" customHeight="1">
      <c r="F460" s="2"/>
      <c r="G460" s="3"/>
      <c r="J460" s="4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3"/>
      <c r="Y460" s="3"/>
      <c r="Z460" s="3"/>
      <c r="AA460" s="3"/>
      <c r="AB460" s="6"/>
      <c r="AE460" s="7"/>
      <c r="AF460" s="7"/>
    </row>
    <row r="461" spans="6:32" ht="15.75" customHeight="1">
      <c r="F461" s="2"/>
      <c r="G461" s="3"/>
      <c r="J461" s="4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3"/>
      <c r="Y461" s="3"/>
      <c r="Z461" s="3"/>
      <c r="AA461" s="3"/>
      <c r="AB461" s="6"/>
      <c r="AE461" s="7"/>
      <c r="AF461" s="7"/>
    </row>
    <row r="462" spans="6:32" ht="15.75" customHeight="1">
      <c r="F462" s="2"/>
      <c r="G462" s="3"/>
      <c r="J462" s="4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3"/>
      <c r="Y462" s="3"/>
      <c r="Z462" s="3"/>
      <c r="AA462" s="3"/>
      <c r="AB462" s="6"/>
      <c r="AE462" s="7"/>
      <c r="AF462" s="7"/>
    </row>
    <row r="463" spans="6:32" ht="15.75" customHeight="1">
      <c r="F463" s="2"/>
      <c r="G463" s="3"/>
      <c r="J463" s="4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3"/>
      <c r="Y463" s="3"/>
      <c r="Z463" s="3"/>
      <c r="AA463" s="3"/>
      <c r="AB463" s="6"/>
      <c r="AE463" s="7"/>
      <c r="AF463" s="7"/>
    </row>
    <row r="464" spans="6:32" ht="15.75" customHeight="1">
      <c r="F464" s="2"/>
      <c r="G464" s="3"/>
      <c r="J464" s="4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3"/>
      <c r="Y464" s="3"/>
      <c r="Z464" s="3"/>
      <c r="AA464" s="3"/>
      <c r="AB464" s="6"/>
      <c r="AE464" s="7"/>
      <c r="AF464" s="7"/>
    </row>
    <row r="465" spans="6:32" ht="15.75" customHeight="1">
      <c r="F465" s="2"/>
      <c r="G465" s="3"/>
      <c r="J465" s="4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3"/>
      <c r="Y465" s="3"/>
      <c r="Z465" s="3"/>
      <c r="AA465" s="3"/>
      <c r="AB465" s="6"/>
      <c r="AE465" s="7"/>
      <c r="AF465" s="7"/>
    </row>
    <row r="466" spans="6:32" ht="15.75" customHeight="1">
      <c r="F466" s="2"/>
      <c r="G466" s="3"/>
      <c r="J466" s="4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3"/>
      <c r="Y466" s="3"/>
      <c r="Z466" s="3"/>
      <c r="AA466" s="3"/>
      <c r="AB466" s="6"/>
      <c r="AE466" s="7"/>
      <c r="AF466" s="7"/>
    </row>
    <row r="467" spans="6:32" ht="15.75" customHeight="1">
      <c r="F467" s="2"/>
      <c r="G467" s="3"/>
      <c r="J467" s="4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3"/>
      <c r="Y467" s="3"/>
      <c r="Z467" s="3"/>
      <c r="AA467" s="3"/>
      <c r="AB467" s="6"/>
      <c r="AE467" s="7"/>
      <c r="AF467" s="7"/>
    </row>
    <row r="468" spans="6:32" ht="15.75" customHeight="1">
      <c r="F468" s="2"/>
      <c r="G468" s="3"/>
      <c r="J468" s="4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3"/>
      <c r="Y468" s="3"/>
      <c r="Z468" s="3"/>
      <c r="AA468" s="3"/>
      <c r="AB468" s="6"/>
      <c r="AE468" s="7"/>
      <c r="AF468" s="7"/>
    </row>
    <row r="469" spans="6:32" ht="15.75" customHeight="1">
      <c r="F469" s="2"/>
      <c r="G469" s="3"/>
      <c r="J469" s="4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3"/>
      <c r="Y469" s="3"/>
      <c r="Z469" s="3"/>
      <c r="AA469" s="3"/>
      <c r="AB469" s="6"/>
      <c r="AE469" s="7"/>
      <c r="AF469" s="7"/>
    </row>
    <row r="470" spans="6:32" ht="15.75" customHeight="1">
      <c r="F470" s="2"/>
      <c r="G470" s="3"/>
      <c r="J470" s="4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3"/>
      <c r="Y470" s="3"/>
      <c r="Z470" s="3"/>
      <c r="AA470" s="3"/>
      <c r="AB470" s="6"/>
      <c r="AE470" s="7"/>
      <c r="AF470" s="7"/>
    </row>
    <row r="471" spans="6:32" ht="15.75" customHeight="1">
      <c r="F471" s="2"/>
      <c r="G471" s="3"/>
      <c r="J471" s="4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3"/>
      <c r="Y471" s="3"/>
      <c r="Z471" s="3"/>
      <c r="AA471" s="3"/>
      <c r="AB471" s="6"/>
      <c r="AE471" s="7"/>
      <c r="AF471" s="7"/>
    </row>
    <row r="472" spans="6:32" ht="15.75" customHeight="1">
      <c r="F472" s="2"/>
      <c r="G472" s="3"/>
      <c r="J472" s="4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3"/>
      <c r="Y472" s="3"/>
      <c r="Z472" s="3"/>
      <c r="AA472" s="3"/>
      <c r="AB472" s="6"/>
      <c r="AE472" s="7"/>
      <c r="AF472" s="7"/>
    </row>
    <row r="473" spans="6:32" ht="15.75" customHeight="1">
      <c r="F473" s="2"/>
      <c r="G473" s="3"/>
      <c r="J473" s="4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3"/>
      <c r="Y473" s="3"/>
      <c r="Z473" s="3"/>
      <c r="AA473" s="3"/>
      <c r="AB473" s="6"/>
      <c r="AE473" s="7"/>
      <c r="AF473" s="7"/>
    </row>
    <row r="474" spans="6:32" ht="15.75" customHeight="1">
      <c r="F474" s="2"/>
      <c r="G474" s="3"/>
      <c r="J474" s="4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3"/>
      <c r="Y474" s="3"/>
      <c r="Z474" s="3"/>
      <c r="AA474" s="3"/>
      <c r="AB474" s="6"/>
      <c r="AE474" s="7"/>
      <c r="AF474" s="7"/>
    </row>
    <row r="475" spans="6:32" ht="15.75" customHeight="1">
      <c r="F475" s="2"/>
      <c r="G475" s="3"/>
      <c r="J475" s="4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3"/>
      <c r="Y475" s="3"/>
      <c r="Z475" s="3"/>
      <c r="AA475" s="3"/>
      <c r="AB475" s="6"/>
      <c r="AE475" s="7"/>
      <c r="AF475" s="7"/>
    </row>
    <row r="476" spans="6:32" ht="15.75" customHeight="1">
      <c r="F476" s="2"/>
      <c r="G476" s="3"/>
      <c r="J476" s="4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3"/>
      <c r="Y476" s="3"/>
      <c r="Z476" s="3"/>
      <c r="AA476" s="3"/>
      <c r="AB476" s="6"/>
      <c r="AE476" s="7"/>
      <c r="AF476" s="7"/>
    </row>
    <row r="477" spans="6:32" ht="15.75" customHeight="1">
      <c r="F477" s="2"/>
      <c r="G477" s="3"/>
      <c r="J477" s="4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3"/>
      <c r="Y477" s="3"/>
      <c r="Z477" s="3"/>
      <c r="AA477" s="3"/>
      <c r="AB477" s="6"/>
      <c r="AE477" s="7"/>
      <c r="AF477" s="7"/>
    </row>
    <row r="478" spans="6:32" ht="15.75" customHeight="1">
      <c r="F478" s="2"/>
      <c r="G478" s="3"/>
      <c r="J478" s="4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3"/>
      <c r="Y478" s="3"/>
      <c r="Z478" s="3"/>
      <c r="AA478" s="3"/>
      <c r="AB478" s="6"/>
      <c r="AE478" s="7"/>
      <c r="AF478" s="7"/>
    </row>
    <row r="479" spans="6:32" ht="15.75" customHeight="1">
      <c r="F479" s="2"/>
      <c r="G479" s="3"/>
      <c r="J479" s="4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3"/>
      <c r="Y479" s="3"/>
      <c r="Z479" s="3"/>
      <c r="AA479" s="3"/>
      <c r="AB479" s="6"/>
      <c r="AE479" s="7"/>
      <c r="AF479" s="7"/>
    </row>
    <row r="480" spans="6:32" ht="15.75" customHeight="1">
      <c r="F480" s="2"/>
      <c r="G480" s="3"/>
      <c r="J480" s="4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3"/>
      <c r="Y480" s="3"/>
      <c r="Z480" s="3"/>
      <c r="AA480" s="3"/>
      <c r="AB480" s="6"/>
      <c r="AE480" s="7"/>
      <c r="AF480" s="7"/>
    </row>
    <row r="481" spans="6:32" ht="15.75" customHeight="1">
      <c r="F481" s="2"/>
      <c r="G481" s="3"/>
      <c r="J481" s="4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3"/>
      <c r="Y481" s="3"/>
      <c r="Z481" s="3"/>
      <c r="AA481" s="3"/>
      <c r="AB481" s="6"/>
      <c r="AE481" s="7"/>
      <c r="AF481" s="7"/>
    </row>
    <row r="482" spans="6:32" ht="15.75" customHeight="1">
      <c r="F482" s="2"/>
      <c r="G482" s="3"/>
      <c r="J482" s="4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3"/>
      <c r="Y482" s="3"/>
      <c r="Z482" s="3"/>
      <c r="AA482" s="3"/>
      <c r="AB482" s="6"/>
      <c r="AE482" s="7"/>
      <c r="AF482" s="7"/>
    </row>
    <row r="483" spans="6:32" ht="15.75" customHeight="1">
      <c r="F483" s="2"/>
      <c r="G483" s="3"/>
      <c r="J483" s="4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3"/>
      <c r="Y483" s="3"/>
      <c r="Z483" s="3"/>
      <c r="AA483" s="3"/>
      <c r="AB483" s="6"/>
      <c r="AE483" s="7"/>
      <c r="AF483" s="7"/>
    </row>
    <row r="484" spans="6:32" ht="15.75" customHeight="1">
      <c r="F484" s="2"/>
      <c r="G484" s="3"/>
      <c r="J484" s="4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3"/>
      <c r="Y484" s="3"/>
      <c r="Z484" s="3"/>
      <c r="AA484" s="3"/>
      <c r="AB484" s="6"/>
      <c r="AE484" s="7"/>
      <c r="AF484" s="7"/>
    </row>
    <row r="485" spans="6:32" ht="15.75" customHeight="1">
      <c r="F485" s="2"/>
      <c r="G485" s="3"/>
      <c r="J485" s="4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3"/>
      <c r="Y485" s="3"/>
      <c r="Z485" s="3"/>
      <c r="AA485" s="3"/>
      <c r="AB485" s="6"/>
      <c r="AE485" s="7"/>
      <c r="AF485" s="7"/>
    </row>
    <row r="486" spans="6:32" ht="15.75" customHeight="1">
      <c r="F486" s="2"/>
      <c r="G486" s="3"/>
      <c r="J486" s="4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3"/>
      <c r="Y486" s="3"/>
      <c r="Z486" s="3"/>
      <c r="AA486" s="3"/>
      <c r="AB486" s="6"/>
      <c r="AE486" s="7"/>
      <c r="AF486" s="7"/>
    </row>
    <row r="487" spans="6:32" ht="15.75" customHeight="1">
      <c r="F487" s="2"/>
      <c r="G487" s="3"/>
      <c r="J487" s="4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3"/>
      <c r="Y487" s="3"/>
      <c r="Z487" s="3"/>
      <c r="AA487" s="3"/>
      <c r="AB487" s="6"/>
      <c r="AE487" s="7"/>
      <c r="AF487" s="7"/>
    </row>
    <row r="488" spans="6:32" ht="15.75" customHeight="1">
      <c r="F488" s="2"/>
      <c r="G488" s="3"/>
      <c r="J488" s="4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3"/>
      <c r="Y488" s="3"/>
      <c r="Z488" s="3"/>
      <c r="AA488" s="3"/>
      <c r="AB488" s="6"/>
      <c r="AE488" s="7"/>
      <c r="AF488" s="7"/>
    </row>
    <row r="489" spans="6:32" ht="15.75" customHeight="1">
      <c r="F489" s="2"/>
      <c r="G489" s="3"/>
      <c r="J489" s="4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3"/>
      <c r="Y489" s="3"/>
      <c r="Z489" s="3"/>
      <c r="AA489" s="3"/>
      <c r="AB489" s="6"/>
      <c r="AE489" s="7"/>
      <c r="AF489" s="7"/>
    </row>
    <row r="490" spans="6:32" ht="15.75" customHeight="1">
      <c r="F490" s="2"/>
      <c r="G490" s="3"/>
      <c r="J490" s="4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3"/>
      <c r="Y490" s="3"/>
      <c r="Z490" s="3"/>
      <c r="AA490" s="3"/>
      <c r="AB490" s="6"/>
      <c r="AE490" s="7"/>
      <c r="AF490" s="7"/>
    </row>
    <row r="491" spans="6:32" ht="15.75" customHeight="1">
      <c r="F491" s="2"/>
      <c r="G491" s="3"/>
      <c r="J491" s="4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3"/>
      <c r="Y491" s="3"/>
      <c r="Z491" s="3"/>
      <c r="AA491" s="3"/>
      <c r="AB491" s="6"/>
      <c r="AE491" s="7"/>
      <c r="AF491" s="7"/>
    </row>
    <row r="492" spans="6:32" ht="15.75" customHeight="1">
      <c r="F492" s="2"/>
      <c r="G492" s="3"/>
      <c r="J492" s="4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3"/>
      <c r="Y492" s="3"/>
      <c r="Z492" s="3"/>
      <c r="AA492" s="3"/>
      <c r="AB492" s="6"/>
      <c r="AE492" s="7"/>
      <c r="AF492" s="7"/>
    </row>
    <row r="493" spans="6:32" ht="15.75" customHeight="1">
      <c r="F493" s="2"/>
      <c r="G493" s="3"/>
      <c r="J493" s="4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3"/>
      <c r="Y493" s="3"/>
      <c r="Z493" s="3"/>
      <c r="AA493" s="3"/>
      <c r="AB493" s="6"/>
      <c r="AE493" s="7"/>
      <c r="AF493" s="7"/>
    </row>
    <row r="494" spans="6:32" ht="15.75" customHeight="1">
      <c r="F494" s="2"/>
      <c r="G494" s="3"/>
      <c r="J494" s="4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3"/>
      <c r="Y494" s="3"/>
      <c r="Z494" s="3"/>
      <c r="AA494" s="3"/>
      <c r="AB494" s="6"/>
      <c r="AE494" s="7"/>
      <c r="AF494" s="7"/>
    </row>
    <row r="495" spans="6:32" ht="15.75" customHeight="1">
      <c r="F495" s="2"/>
      <c r="G495" s="3"/>
      <c r="J495" s="4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3"/>
      <c r="Y495" s="3"/>
      <c r="Z495" s="3"/>
      <c r="AA495" s="3"/>
      <c r="AB495" s="6"/>
      <c r="AE495" s="7"/>
      <c r="AF495" s="7"/>
    </row>
    <row r="496" spans="6:32" ht="15.75" customHeight="1">
      <c r="F496" s="2"/>
      <c r="G496" s="3"/>
      <c r="J496" s="4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3"/>
      <c r="Y496" s="3"/>
      <c r="Z496" s="3"/>
      <c r="AA496" s="3"/>
      <c r="AB496" s="6"/>
      <c r="AE496" s="7"/>
      <c r="AF496" s="7"/>
    </row>
    <row r="497" spans="6:32" ht="15.75" customHeight="1">
      <c r="F497" s="2"/>
      <c r="G497" s="3"/>
      <c r="J497" s="4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3"/>
      <c r="Y497" s="3"/>
      <c r="Z497" s="3"/>
      <c r="AA497" s="3"/>
      <c r="AB497" s="6"/>
      <c r="AE497" s="7"/>
      <c r="AF497" s="7"/>
    </row>
    <row r="498" spans="6:32" ht="15.75" customHeight="1">
      <c r="F498" s="2"/>
      <c r="G498" s="3"/>
      <c r="J498" s="4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3"/>
      <c r="Y498" s="3"/>
      <c r="Z498" s="3"/>
      <c r="AA498" s="3"/>
      <c r="AB498" s="6"/>
      <c r="AE498" s="7"/>
      <c r="AF498" s="7"/>
    </row>
    <row r="499" spans="6:32" ht="15.75" customHeight="1">
      <c r="F499" s="2"/>
      <c r="G499" s="3"/>
      <c r="J499" s="4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3"/>
      <c r="Y499" s="3"/>
      <c r="Z499" s="3"/>
      <c r="AA499" s="3"/>
      <c r="AB499" s="6"/>
      <c r="AE499" s="7"/>
      <c r="AF499" s="7"/>
    </row>
    <row r="500" spans="6:32" ht="15.75" customHeight="1">
      <c r="F500" s="2"/>
      <c r="G500" s="3"/>
      <c r="J500" s="4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3"/>
      <c r="Y500" s="3"/>
      <c r="Z500" s="3"/>
      <c r="AA500" s="3"/>
      <c r="AB500" s="6"/>
      <c r="AE500" s="7"/>
      <c r="AF500" s="7"/>
    </row>
    <row r="501" spans="6:32" ht="15.75" customHeight="1">
      <c r="F501" s="2"/>
      <c r="G501" s="3"/>
      <c r="J501" s="4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3"/>
      <c r="Y501" s="3"/>
      <c r="Z501" s="3"/>
      <c r="AA501" s="3"/>
      <c r="AB501" s="6"/>
      <c r="AE501" s="7"/>
      <c r="AF501" s="7"/>
    </row>
    <row r="502" spans="6:32" ht="15.75" customHeight="1">
      <c r="F502" s="2"/>
      <c r="G502" s="3"/>
      <c r="J502" s="4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3"/>
      <c r="Y502" s="3"/>
      <c r="Z502" s="3"/>
      <c r="AA502" s="3"/>
      <c r="AB502" s="6"/>
      <c r="AE502" s="7"/>
      <c r="AF502" s="7"/>
    </row>
    <row r="503" spans="6:32" ht="15.75" customHeight="1">
      <c r="F503" s="2"/>
      <c r="G503" s="3"/>
      <c r="J503" s="4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3"/>
      <c r="Y503" s="3"/>
      <c r="Z503" s="3"/>
      <c r="AA503" s="3"/>
      <c r="AB503" s="6"/>
      <c r="AE503" s="7"/>
      <c r="AF503" s="7"/>
    </row>
    <row r="504" spans="6:32" ht="15.75" customHeight="1">
      <c r="F504" s="2"/>
      <c r="G504" s="3"/>
      <c r="J504" s="4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3"/>
      <c r="Y504" s="3"/>
      <c r="Z504" s="3"/>
      <c r="AA504" s="3"/>
      <c r="AB504" s="6"/>
      <c r="AE504" s="7"/>
      <c r="AF504" s="7"/>
    </row>
    <row r="505" spans="6:32" ht="15.75" customHeight="1">
      <c r="F505" s="2"/>
      <c r="G505" s="3"/>
      <c r="J505" s="4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3"/>
      <c r="Y505" s="3"/>
      <c r="Z505" s="3"/>
      <c r="AA505" s="3"/>
      <c r="AB505" s="6"/>
      <c r="AE505" s="7"/>
      <c r="AF505" s="7"/>
    </row>
    <row r="506" spans="6:32" ht="15.75" customHeight="1">
      <c r="F506" s="2"/>
      <c r="G506" s="3"/>
      <c r="J506" s="4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3"/>
      <c r="Y506" s="3"/>
      <c r="Z506" s="3"/>
      <c r="AA506" s="3"/>
      <c r="AB506" s="6"/>
      <c r="AE506" s="7"/>
      <c r="AF506" s="7"/>
    </row>
    <row r="507" spans="6:32" ht="15.75" customHeight="1">
      <c r="F507" s="2"/>
      <c r="G507" s="3"/>
      <c r="J507" s="4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3"/>
      <c r="Y507" s="3"/>
      <c r="Z507" s="3"/>
      <c r="AA507" s="3"/>
      <c r="AB507" s="6"/>
      <c r="AE507" s="7"/>
      <c r="AF507" s="7"/>
    </row>
    <row r="508" spans="6:32" ht="15.75" customHeight="1">
      <c r="F508" s="2"/>
      <c r="G508" s="3"/>
      <c r="J508" s="4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3"/>
      <c r="Y508" s="3"/>
      <c r="Z508" s="3"/>
      <c r="AA508" s="3"/>
      <c r="AB508" s="6"/>
      <c r="AE508" s="7"/>
      <c r="AF508" s="7"/>
    </row>
    <row r="509" spans="6:32" ht="15.75" customHeight="1">
      <c r="F509" s="2"/>
      <c r="G509" s="3"/>
      <c r="J509" s="4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3"/>
      <c r="Y509" s="3"/>
      <c r="Z509" s="3"/>
      <c r="AA509" s="3"/>
      <c r="AB509" s="6"/>
      <c r="AE509" s="7"/>
      <c r="AF509" s="7"/>
    </row>
    <row r="510" spans="6:32" ht="15.75" customHeight="1">
      <c r="F510" s="2"/>
      <c r="G510" s="3"/>
      <c r="J510" s="4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3"/>
      <c r="Y510" s="3"/>
      <c r="Z510" s="3"/>
      <c r="AA510" s="3"/>
      <c r="AB510" s="6"/>
      <c r="AE510" s="7"/>
      <c r="AF510" s="7"/>
    </row>
    <row r="511" spans="6:32" ht="15.75" customHeight="1">
      <c r="F511" s="2"/>
      <c r="G511" s="3"/>
      <c r="J511" s="4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3"/>
      <c r="Y511" s="3"/>
      <c r="Z511" s="3"/>
      <c r="AA511" s="3"/>
      <c r="AB511" s="6"/>
      <c r="AE511" s="7"/>
      <c r="AF511" s="7"/>
    </row>
    <row r="512" spans="6:32" ht="15.75" customHeight="1">
      <c r="F512" s="2"/>
      <c r="G512" s="3"/>
      <c r="J512" s="4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3"/>
      <c r="Y512" s="3"/>
      <c r="Z512" s="3"/>
      <c r="AA512" s="3"/>
      <c r="AB512" s="6"/>
      <c r="AE512" s="7"/>
      <c r="AF512" s="7"/>
    </row>
    <row r="513" spans="6:32" ht="15.75" customHeight="1">
      <c r="F513" s="2"/>
      <c r="G513" s="3"/>
      <c r="J513" s="4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3"/>
      <c r="Y513" s="3"/>
      <c r="Z513" s="3"/>
      <c r="AA513" s="3"/>
      <c r="AB513" s="6"/>
      <c r="AE513" s="7"/>
      <c r="AF513" s="7"/>
    </row>
    <row r="514" spans="6:32" ht="15.75" customHeight="1">
      <c r="F514" s="2"/>
      <c r="G514" s="3"/>
      <c r="J514" s="4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3"/>
      <c r="Y514" s="3"/>
      <c r="Z514" s="3"/>
      <c r="AA514" s="3"/>
      <c r="AB514" s="6"/>
      <c r="AE514" s="7"/>
      <c r="AF514" s="7"/>
    </row>
    <row r="515" spans="6:32" ht="15.75" customHeight="1">
      <c r="F515" s="2"/>
      <c r="G515" s="3"/>
      <c r="J515" s="4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3"/>
      <c r="Y515" s="3"/>
      <c r="Z515" s="3"/>
      <c r="AA515" s="3"/>
      <c r="AB515" s="6"/>
      <c r="AE515" s="7"/>
      <c r="AF515" s="7"/>
    </row>
    <row r="516" spans="6:32" ht="15.75" customHeight="1">
      <c r="F516" s="2"/>
      <c r="G516" s="3"/>
      <c r="J516" s="4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3"/>
      <c r="Y516" s="3"/>
      <c r="Z516" s="3"/>
      <c r="AA516" s="3"/>
      <c r="AB516" s="6"/>
      <c r="AE516" s="7"/>
      <c r="AF516" s="7"/>
    </row>
    <row r="517" spans="6:32" ht="15.75" customHeight="1">
      <c r="F517" s="2"/>
      <c r="G517" s="3"/>
      <c r="J517" s="4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3"/>
      <c r="Y517" s="3"/>
      <c r="Z517" s="3"/>
      <c r="AA517" s="3"/>
      <c r="AB517" s="6"/>
      <c r="AE517" s="7"/>
      <c r="AF517" s="7"/>
    </row>
    <row r="518" spans="6:32" ht="15.75" customHeight="1">
      <c r="F518" s="2"/>
      <c r="G518" s="3"/>
      <c r="J518" s="4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3"/>
      <c r="Y518" s="3"/>
      <c r="Z518" s="3"/>
      <c r="AA518" s="3"/>
      <c r="AB518" s="6"/>
      <c r="AE518" s="7"/>
      <c r="AF518" s="7"/>
    </row>
    <row r="519" spans="6:32" ht="15.75" customHeight="1">
      <c r="F519" s="2"/>
      <c r="G519" s="3"/>
      <c r="J519" s="4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3"/>
      <c r="Y519" s="3"/>
      <c r="Z519" s="3"/>
      <c r="AA519" s="3"/>
      <c r="AB519" s="6"/>
      <c r="AE519" s="7"/>
      <c r="AF519" s="7"/>
    </row>
    <row r="520" spans="6:32" ht="15.75" customHeight="1">
      <c r="F520" s="2"/>
      <c r="G520" s="3"/>
      <c r="J520" s="4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3"/>
      <c r="Y520" s="3"/>
      <c r="Z520" s="3"/>
      <c r="AA520" s="3"/>
      <c r="AB520" s="6"/>
      <c r="AE520" s="7"/>
      <c r="AF520" s="7"/>
    </row>
    <row r="521" spans="6:32" ht="15.75" customHeight="1">
      <c r="F521" s="2"/>
      <c r="G521" s="3"/>
      <c r="J521" s="4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3"/>
      <c r="Y521" s="3"/>
      <c r="Z521" s="3"/>
      <c r="AA521" s="3"/>
      <c r="AB521" s="6"/>
      <c r="AE521" s="7"/>
      <c r="AF521" s="7"/>
    </row>
    <row r="522" spans="6:32" ht="15.75" customHeight="1">
      <c r="F522" s="2"/>
      <c r="G522" s="3"/>
      <c r="J522" s="4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3"/>
      <c r="Y522" s="3"/>
      <c r="Z522" s="3"/>
      <c r="AA522" s="3"/>
      <c r="AB522" s="6"/>
      <c r="AE522" s="7"/>
      <c r="AF522" s="7"/>
    </row>
    <row r="523" spans="6:32" ht="15.75" customHeight="1">
      <c r="F523" s="2"/>
      <c r="G523" s="3"/>
      <c r="J523" s="4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3"/>
      <c r="Y523" s="3"/>
      <c r="Z523" s="3"/>
      <c r="AA523" s="3"/>
      <c r="AB523" s="6"/>
      <c r="AE523" s="7"/>
      <c r="AF523" s="7"/>
    </row>
    <row r="524" spans="6:32" ht="15.75" customHeight="1">
      <c r="F524" s="2"/>
      <c r="G524" s="3"/>
      <c r="J524" s="4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3"/>
      <c r="Y524" s="3"/>
      <c r="Z524" s="3"/>
      <c r="AA524" s="3"/>
      <c r="AB524" s="6"/>
      <c r="AE524" s="7"/>
      <c r="AF524" s="7"/>
    </row>
    <row r="525" spans="6:32" ht="15.75" customHeight="1">
      <c r="F525" s="2"/>
      <c r="G525" s="3"/>
      <c r="J525" s="4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3"/>
      <c r="Y525" s="3"/>
      <c r="Z525" s="3"/>
      <c r="AA525" s="3"/>
      <c r="AB525" s="6"/>
      <c r="AE525" s="7"/>
      <c r="AF525" s="7"/>
    </row>
    <row r="526" spans="6:32" ht="15.75" customHeight="1">
      <c r="F526" s="2"/>
      <c r="G526" s="3"/>
      <c r="J526" s="4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3"/>
      <c r="Y526" s="3"/>
      <c r="Z526" s="3"/>
      <c r="AA526" s="3"/>
      <c r="AB526" s="6"/>
      <c r="AE526" s="7"/>
      <c r="AF526" s="7"/>
    </row>
    <row r="527" spans="6:32" ht="15.75" customHeight="1">
      <c r="F527" s="2"/>
      <c r="G527" s="3"/>
      <c r="J527" s="4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3"/>
      <c r="Y527" s="3"/>
      <c r="Z527" s="3"/>
      <c r="AA527" s="3"/>
      <c r="AB527" s="6"/>
      <c r="AE527" s="7"/>
      <c r="AF527" s="7"/>
    </row>
    <row r="528" spans="6:32" ht="15.75" customHeight="1">
      <c r="F528" s="2"/>
      <c r="G528" s="3"/>
      <c r="J528" s="4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3"/>
      <c r="Y528" s="3"/>
      <c r="Z528" s="3"/>
      <c r="AA528" s="3"/>
      <c r="AB528" s="6"/>
      <c r="AE528" s="7"/>
      <c r="AF528" s="7"/>
    </row>
    <row r="529" spans="6:32" ht="15.75" customHeight="1">
      <c r="F529" s="2"/>
      <c r="G529" s="3"/>
      <c r="J529" s="4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3"/>
      <c r="Y529" s="3"/>
      <c r="Z529" s="3"/>
      <c r="AA529" s="3"/>
      <c r="AB529" s="6"/>
      <c r="AE529" s="7"/>
      <c r="AF529" s="7"/>
    </row>
    <row r="530" spans="6:32" ht="15.75" customHeight="1">
      <c r="F530" s="2"/>
      <c r="G530" s="3"/>
      <c r="J530" s="4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3"/>
      <c r="Y530" s="3"/>
      <c r="Z530" s="3"/>
      <c r="AA530" s="3"/>
      <c r="AB530" s="6"/>
      <c r="AE530" s="7"/>
      <c r="AF530" s="7"/>
    </row>
    <row r="531" spans="6:32" ht="15.75" customHeight="1">
      <c r="F531" s="2"/>
      <c r="G531" s="3"/>
      <c r="J531" s="4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3"/>
      <c r="Y531" s="3"/>
      <c r="Z531" s="3"/>
      <c r="AA531" s="3"/>
      <c r="AB531" s="6"/>
      <c r="AE531" s="7"/>
      <c r="AF531" s="7"/>
    </row>
    <row r="532" spans="6:32" ht="15.75" customHeight="1">
      <c r="F532" s="2"/>
      <c r="G532" s="3"/>
      <c r="J532" s="4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3"/>
      <c r="Y532" s="3"/>
      <c r="Z532" s="3"/>
      <c r="AA532" s="3"/>
      <c r="AB532" s="6"/>
      <c r="AE532" s="7"/>
      <c r="AF532" s="7"/>
    </row>
    <row r="533" spans="6:32" ht="15.75" customHeight="1">
      <c r="F533" s="2"/>
      <c r="G533" s="3"/>
      <c r="J533" s="4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3"/>
      <c r="Y533" s="3"/>
      <c r="Z533" s="3"/>
      <c r="AA533" s="3"/>
      <c r="AB533" s="6"/>
      <c r="AE533" s="7"/>
      <c r="AF533" s="7"/>
    </row>
    <row r="534" spans="6:32" ht="15.75" customHeight="1">
      <c r="F534" s="2"/>
      <c r="G534" s="3"/>
      <c r="J534" s="4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3"/>
      <c r="Y534" s="3"/>
      <c r="Z534" s="3"/>
      <c r="AA534" s="3"/>
      <c r="AB534" s="6"/>
      <c r="AE534" s="7"/>
      <c r="AF534" s="7"/>
    </row>
    <row r="535" spans="6:32" ht="15.75" customHeight="1">
      <c r="F535" s="2"/>
      <c r="G535" s="3"/>
      <c r="J535" s="4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3"/>
      <c r="Y535" s="3"/>
      <c r="Z535" s="3"/>
      <c r="AA535" s="3"/>
      <c r="AB535" s="6"/>
      <c r="AE535" s="7"/>
      <c r="AF535" s="7"/>
    </row>
    <row r="536" spans="6:32" ht="15.75" customHeight="1">
      <c r="F536" s="2"/>
      <c r="G536" s="3"/>
      <c r="J536" s="4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3"/>
      <c r="Y536" s="3"/>
      <c r="Z536" s="3"/>
      <c r="AA536" s="3"/>
      <c r="AB536" s="6"/>
      <c r="AE536" s="7"/>
      <c r="AF536" s="7"/>
    </row>
    <row r="537" spans="6:32" ht="15.75" customHeight="1">
      <c r="F537" s="2"/>
      <c r="G537" s="3"/>
      <c r="J537" s="4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3"/>
      <c r="Y537" s="3"/>
      <c r="Z537" s="3"/>
      <c r="AA537" s="3"/>
      <c r="AB537" s="6"/>
      <c r="AE537" s="7"/>
      <c r="AF537" s="7"/>
    </row>
    <row r="538" spans="6:32" ht="15.75" customHeight="1">
      <c r="F538" s="2"/>
      <c r="G538" s="3"/>
      <c r="J538" s="4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3"/>
      <c r="Y538" s="3"/>
      <c r="Z538" s="3"/>
      <c r="AA538" s="3"/>
      <c r="AB538" s="6"/>
      <c r="AE538" s="7"/>
      <c r="AF538" s="7"/>
    </row>
    <row r="539" spans="6:32" ht="15.75" customHeight="1">
      <c r="F539" s="2"/>
      <c r="G539" s="3"/>
      <c r="J539" s="4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3"/>
      <c r="Y539" s="3"/>
      <c r="Z539" s="3"/>
      <c r="AA539" s="3"/>
      <c r="AB539" s="6"/>
      <c r="AE539" s="7"/>
      <c r="AF539" s="7"/>
    </row>
    <row r="540" spans="6:32" ht="15.75" customHeight="1">
      <c r="F540" s="2"/>
      <c r="G540" s="3"/>
      <c r="J540" s="4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3"/>
      <c r="Y540" s="3"/>
      <c r="Z540" s="3"/>
      <c r="AA540" s="3"/>
      <c r="AB540" s="6"/>
      <c r="AE540" s="7"/>
      <c r="AF540" s="7"/>
    </row>
    <row r="541" spans="6:32" ht="15.75" customHeight="1">
      <c r="F541" s="2"/>
      <c r="G541" s="3"/>
      <c r="J541" s="4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3"/>
      <c r="Y541" s="3"/>
      <c r="Z541" s="3"/>
      <c r="AA541" s="3"/>
      <c r="AB541" s="6"/>
      <c r="AE541" s="7"/>
      <c r="AF541" s="7"/>
    </row>
    <row r="542" spans="6:32" ht="15.75" customHeight="1">
      <c r="F542" s="2"/>
      <c r="G542" s="3"/>
      <c r="J542" s="4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3"/>
      <c r="Y542" s="3"/>
      <c r="Z542" s="3"/>
      <c r="AA542" s="3"/>
      <c r="AB542" s="6"/>
      <c r="AE542" s="7"/>
      <c r="AF542" s="7"/>
    </row>
    <row r="543" spans="6:32" ht="15.75" customHeight="1">
      <c r="F543" s="2"/>
      <c r="G543" s="3"/>
      <c r="J543" s="4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3"/>
      <c r="Y543" s="3"/>
      <c r="Z543" s="3"/>
      <c r="AA543" s="3"/>
      <c r="AB543" s="6"/>
      <c r="AE543" s="7"/>
      <c r="AF543" s="7"/>
    </row>
    <row r="544" spans="6:32" ht="15.75" customHeight="1">
      <c r="F544" s="2"/>
      <c r="G544" s="3"/>
      <c r="J544" s="4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3"/>
      <c r="Y544" s="3"/>
      <c r="Z544" s="3"/>
      <c r="AA544" s="3"/>
      <c r="AB544" s="6"/>
      <c r="AE544" s="7"/>
      <c r="AF544" s="7"/>
    </row>
    <row r="545" spans="6:32" ht="15.75" customHeight="1">
      <c r="F545" s="2"/>
      <c r="G545" s="3"/>
      <c r="J545" s="4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3"/>
      <c r="Y545" s="3"/>
      <c r="Z545" s="3"/>
      <c r="AA545" s="3"/>
      <c r="AB545" s="6"/>
      <c r="AE545" s="7"/>
      <c r="AF545" s="7"/>
    </row>
    <row r="546" spans="6:32" ht="15.75" customHeight="1">
      <c r="F546" s="2"/>
      <c r="G546" s="3"/>
      <c r="J546" s="4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3"/>
      <c r="Y546" s="3"/>
      <c r="Z546" s="3"/>
      <c r="AA546" s="3"/>
      <c r="AB546" s="6"/>
      <c r="AE546" s="7"/>
      <c r="AF546" s="7"/>
    </row>
    <row r="547" spans="6:32" ht="15.75" customHeight="1">
      <c r="F547" s="2"/>
      <c r="G547" s="3"/>
      <c r="J547" s="4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3"/>
      <c r="Y547" s="3"/>
      <c r="Z547" s="3"/>
      <c r="AA547" s="3"/>
      <c r="AB547" s="6"/>
      <c r="AE547" s="7"/>
      <c r="AF547" s="7"/>
    </row>
    <row r="548" spans="6:32" ht="15.75" customHeight="1">
      <c r="F548" s="2"/>
      <c r="G548" s="3"/>
      <c r="J548" s="4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3"/>
      <c r="Y548" s="3"/>
      <c r="Z548" s="3"/>
      <c r="AA548" s="3"/>
      <c r="AB548" s="6"/>
      <c r="AE548" s="7"/>
      <c r="AF548" s="7"/>
    </row>
    <row r="549" spans="6:32" ht="15.75" customHeight="1">
      <c r="F549" s="2"/>
      <c r="G549" s="3"/>
      <c r="J549" s="4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3"/>
      <c r="Y549" s="3"/>
      <c r="Z549" s="3"/>
      <c r="AA549" s="3"/>
      <c r="AB549" s="6"/>
      <c r="AE549" s="7"/>
      <c r="AF549" s="7"/>
    </row>
    <row r="550" spans="6:32" ht="15.75" customHeight="1">
      <c r="F550" s="2"/>
      <c r="G550" s="3"/>
      <c r="J550" s="4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3"/>
      <c r="Y550" s="3"/>
      <c r="Z550" s="3"/>
      <c r="AA550" s="3"/>
      <c r="AB550" s="6"/>
      <c r="AE550" s="7"/>
      <c r="AF550" s="7"/>
    </row>
    <row r="551" spans="6:32" ht="15.75" customHeight="1">
      <c r="F551" s="2"/>
      <c r="G551" s="3"/>
      <c r="J551" s="4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3"/>
      <c r="Y551" s="3"/>
      <c r="Z551" s="3"/>
      <c r="AA551" s="3"/>
      <c r="AB551" s="6"/>
      <c r="AE551" s="7"/>
      <c r="AF551" s="7"/>
    </row>
    <row r="552" spans="6:32" ht="15.75" customHeight="1">
      <c r="F552" s="2"/>
      <c r="G552" s="3"/>
      <c r="J552" s="4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3"/>
      <c r="Y552" s="3"/>
      <c r="Z552" s="3"/>
      <c r="AA552" s="3"/>
      <c r="AB552" s="6"/>
      <c r="AE552" s="7"/>
      <c r="AF552" s="7"/>
    </row>
    <row r="553" spans="6:32" ht="15.75" customHeight="1">
      <c r="F553" s="2"/>
      <c r="G553" s="3"/>
      <c r="J553" s="4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3"/>
      <c r="Y553" s="3"/>
      <c r="Z553" s="3"/>
      <c r="AA553" s="3"/>
      <c r="AB553" s="6"/>
      <c r="AE553" s="7"/>
      <c r="AF553" s="7"/>
    </row>
    <row r="554" spans="6:32" ht="15.75" customHeight="1">
      <c r="F554" s="2"/>
      <c r="G554" s="3"/>
      <c r="J554" s="4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3"/>
      <c r="Y554" s="3"/>
      <c r="Z554" s="3"/>
      <c r="AA554" s="3"/>
      <c r="AB554" s="6"/>
      <c r="AE554" s="7"/>
      <c r="AF554" s="7"/>
    </row>
    <row r="555" spans="6:32" ht="15.75" customHeight="1">
      <c r="F555" s="2"/>
      <c r="G555" s="3"/>
      <c r="J555" s="4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3"/>
      <c r="Y555" s="3"/>
      <c r="Z555" s="3"/>
      <c r="AA555" s="3"/>
      <c r="AB555" s="6"/>
      <c r="AE555" s="7"/>
      <c r="AF555" s="7"/>
    </row>
    <row r="556" spans="6:32" ht="15.75" customHeight="1">
      <c r="F556" s="2"/>
      <c r="G556" s="3"/>
      <c r="J556" s="4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3"/>
      <c r="Y556" s="3"/>
      <c r="Z556" s="3"/>
      <c r="AA556" s="3"/>
      <c r="AB556" s="6"/>
      <c r="AE556" s="7"/>
      <c r="AF556" s="7"/>
    </row>
    <row r="557" spans="6:32" ht="15.75" customHeight="1">
      <c r="F557" s="2"/>
      <c r="G557" s="3"/>
      <c r="J557" s="4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3"/>
      <c r="Y557" s="3"/>
      <c r="Z557" s="3"/>
      <c r="AA557" s="3"/>
      <c r="AB557" s="6"/>
      <c r="AE557" s="7"/>
      <c r="AF557" s="7"/>
    </row>
    <row r="558" spans="6:32" ht="15.75" customHeight="1">
      <c r="F558" s="2"/>
      <c r="G558" s="3"/>
      <c r="J558" s="4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3"/>
      <c r="Y558" s="3"/>
      <c r="Z558" s="3"/>
      <c r="AA558" s="3"/>
      <c r="AB558" s="6"/>
      <c r="AE558" s="7"/>
      <c r="AF558" s="7"/>
    </row>
    <row r="559" spans="6:32" ht="15.75" customHeight="1">
      <c r="F559" s="2"/>
      <c r="G559" s="3"/>
      <c r="J559" s="4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3"/>
      <c r="Y559" s="3"/>
      <c r="Z559" s="3"/>
      <c r="AA559" s="3"/>
      <c r="AB559" s="6"/>
      <c r="AE559" s="7"/>
      <c r="AF559" s="7"/>
    </row>
    <row r="560" spans="6:32" ht="15.75" customHeight="1">
      <c r="F560" s="2"/>
      <c r="G560" s="3"/>
      <c r="J560" s="4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3"/>
      <c r="Y560" s="3"/>
      <c r="Z560" s="3"/>
      <c r="AA560" s="3"/>
      <c r="AB560" s="6"/>
      <c r="AE560" s="7"/>
      <c r="AF560" s="7"/>
    </row>
    <row r="561" spans="6:32" ht="15.75" customHeight="1">
      <c r="F561" s="2"/>
      <c r="G561" s="3"/>
      <c r="J561" s="4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3"/>
      <c r="Y561" s="3"/>
      <c r="Z561" s="3"/>
      <c r="AA561" s="3"/>
      <c r="AB561" s="6"/>
      <c r="AE561" s="7"/>
      <c r="AF561" s="7"/>
    </row>
    <row r="562" spans="6:32" ht="15.75" customHeight="1">
      <c r="F562" s="2"/>
      <c r="G562" s="3"/>
      <c r="J562" s="4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3"/>
      <c r="Y562" s="3"/>
      <c r="Z562" s="3"/>
      <c r="AA562" s="3"/>
      <c r="AB562" s="6"/>
      <c r="AE562" s="7"/>
      <c r="AF562" s="7"/>
    </row>
    <row r="563" spans="6:32" ht="15.75" customHeight="1">
      <c r="F563" s="2"/>
      <c r="G563" s="3"/>
      <c r="J563" s="4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3"/>
      <c r="Y563" s="3"/>
      <c r="Z563" s="3"/>
      <c r="AA563" s="3"/>
      <c r="AB563" s="6"/>
      <c r="AE563" s="7"/>
      <c r="AF563" s="7"/>
    </row>
    <row r="564" spans="6:32" ht="15.75" customHeight="1">
      <c r="F564" s="2"/>
      <c r="G564" s="3"/>
      <c r="J564" s="4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3"/>
      <c r="Y564" s="3"/>
      <c r="Z564" s="3"/>
      <c r="AA564" s="3"/>
      <c r="AB564" s="6"/>
      <c r="AE564" s="7"/>
      <c r="AF564" s="7"/>
    </row>
    <row r="565" spans="6:32" ht="15.75" customHeight="1">
      <c r="F565" s="2"/>
      <c r="G565" s="3"/>
      <c r="J565" s="4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3"/>
      <c r="Y565" s="3"/>
      <c r="Z565" s="3"/>
      <c r="AA565" s="3"/>
      <c r="AB565" s="6"/>
      <c r="AE565" s="7"/>
      <c r="AF565" s="7"/>
    </row>
    <row r="566" spans="6:32" ht="15.75" customHeight="1">
      <c r="F566" s="2"/>
      <c r="G566" s="3"/>
      <c r="J566" s="4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3"/>
      <c r="Y566" s="3"/>
      <c r="Z566" s="3"/>
      <c r="AA566" s="3"/>
      <c r="AB566" s="6"/>
      <c r="AE566" s="7"/>
      <c r="AF566" s="7"/>
    </row>
    <row r="567" spans="6:32" ht="15.75" customHeight="1">
      <c r="F567" s="2"/>
      <c r="G567" s="3"/>
      <c r="J567" s="4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3"/>
      <c r="Y567" s="3"/>
      <c r="Z567" s="3"/>
      <c r="AA567" s="3"/>
      <c r="AB567" s="6"/>
      <c r="AE567" s="7"/>
      <c r="AF567" s="7"/>
    </row>
    <row r="568" spans="6:32" ht="15.75" customHeight="1">
      <c r="F568" s="2"/>
      <c r="G568" s="3"/>
      <c r="J568" s="4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3"/>
      <c r="Y568" s="3"/>
      <c r="Z568" s="3"/>
      <c r="AA568" s="3"/>
      <c r="AB568" s="6"/>
      <c r="AE568" s="7"/>
      <c r="AF568" s="7"/>
    </row>
    <row r="569" spans="6:32" ht="15.75" customHeight="1">
      <c r="F569" s="2"/>
      <c r="G569" s="3"/>
      <c r="J569" s="4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3"/>
      <c r="Y569" s="3"/>
      <c r="Z569" s="3"/>
      <c r="AA569" s="3"/>
      <c r="AB569" s="6"/>
      <c r="AE569" s="7"/>
      <c r="AF569" s="7"/>
    </row>
    <row r="570" spans="6:32" ht="15.75" customHeight="1">
      <c r="F570" s="2"/>
      <c r="G570" s="3"/>
      <c r="J570" s="4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3"/>
      <c r="Y570" s="3"/>
      <c r="Z570" s="3"/>
      <c r="AA570" s="3"/>
      <c r="AB570" s="6"/>
      <c r="AE570" s="7"/>
      <c r="AF570" s="7"/>
    </row>
    <row r="571" spans="6:32" ht="15.75" customHeight="1">
      <c r="F571" s="2"/>
      <c r="G571" s="3"/>
      <c r="J571" s="4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3"/>
      <c r="Y571" s="3"/>
      <c r="Z571" s="3"/>
      <c r="AA571" s="3"/>
      <c r="AB571" s="6"/>
      <c r="AE571" s="7"/>
      <c r="AF571" s="7"/>
    </row>
    <row r="572" spans="6:32" ht="15.75" customHeight="1">
      <c r="F572" s="2"/>
      <c r="G572" s="3"/>
      <c r="J572" s="4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3"/>
      <c r="Y572" s="3"/>
      <c r="Z572" s="3"/>
      <c r="AA572" s="3"/>
      <c r="AB572" s="6"/>
      <c r="AE572" s="7"/>
      <c r="AF572" s="7"/>
    </row>
    <row r="573" spans="6:32" ht="15.75" customHeight="1">
      <c r="F573" s="2"/>
      <c r="G573" s="3"/>
      <c r="J573" s="4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3"/>
      <c r="Y573" s="3"/>
      <c r="Z573" s="3"/>
      <c r="AA573" s="3"/>
      <c r="AB573" s="6"/>
      <c r="AE573" s="7"/>
      <c r="AF573" s="7"/>
    </row>
    <row r="574" spans="6:32" ht="15.75" customHeight="1">
      <c r="F574" s="2"/>
      <c r="G574" s="3"/>
      <c r="J574" s="4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3"/>
      <c r="Y574" s="3"/>
      <c r="Z574" s="3"/>
      <c r="AA574" s="3"/>
      <c r="AB574" s="6"/>
      <c r="AE574" s="7"/>
      <c r="AF574" s="7"/>
    </row>
    <row r="575" spans="6:32" ht="15.75" customHeight="1">
      <c r="F575" s="2"/>
      <c r="G575" s="3"/>
      <c r="J575" s="4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3"/>
      <c r="Y575" s="3"/>
      <c r="Z575" s="3"/>
      <c r="AA575" s="3"/>
      <c r="AB575" s="6"/>
      <c r="AE575" s="7"/>
      <c r="AF575" s="7"/>
    </row>
    <row r="576" spans="6:32" ht="15.75" customHeight="1">
      <c r="F576" s="2"/>
      <c r="G576" s="3"/>
      <c r="J576" s="4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3"/>
      <c r="Y576" s="3"/>
      <c r="Z576" s="3"/>
      <c r="AA576" s="3"/>
      <c r="AB576" s="6"/>
      <c r="AE576" s="7"/>
      <c r="AF576" s="7"/>
    </row>
    <row r="577" spans="6:32" ht="15.75" customHeight="1">
      <c r="F577" s="2"/>
      <c r="G577" s="3"/>
      <c r="J577" s="4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3"/>
      <c r="Y577" s="3"/>
      <c r="Z577" s="3"/>
      <c r="AA577" s="3"/>
      <c r="AB577" s="6"/>
      <c r="AE577" s="7"/>
      <c r="AF577" s="7"/>
    </row>
    <row r="578" spans="6:32" ht="15.75" customHeight="1">
      <c r="F578" s="2"/>
      <c r="G578" s="3"/>
      <c r="J578" s="4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3"/>
      <c r="Y578" s="3"/>
      <c r="Z578" s="3"/>
      <c r="AA578" s="3"/>
      <c r="AB578" s="6"/>
      <c r="AE578" s="7"/>
      <c r="AF578" s="7"/>
    </row>
    <row r="579" spans="6:32" ht="15.75" customHeight="1">
      <c r="F579" s="2"/>
      <c r="G579" s="3"/>
      <c r="J579" s="4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3"/>
      <c r="Y579" s="3"/>
      <c r="Z579" s="3"/>
      <c r="AA579" s="3"/>
      <c r="AB579" s="6"/>
      <c r="AE579" s="7"/>
      <c r="AF579" s="7"/>
    </row>
    <row r="580" spans="6:32" ht="15.75" customHeight="1">
      <c r="F580" s="2"/>
      <c r="G580" s="3"/>
      <c r="J580" s="4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3"/>
      <c r="Y580" s="3"/>
      <c r="Z580" s="3"/>
      <c r="AA580" s="3"/>
      <c r="AB580" s="6"/>
      <c r="AE580" s="7"/>
      <c r="AF580" s="7"/>
    </row>
    <row r="581" spans="6:32" ht="15.75" customHeight="1">
      <c r="F581" s="2"/>
      <c r="G581" s="3"/>
      <c r="J581" s="4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3"/>
      <c r="Y581" s="3"/>
      <c r="Z581" s="3"/>
      <c r="AA581" s="3"/>
      <c r="AB581" s="6"/>
      <c r="AE581" s="7"/>
      <c r="AF581" s="7"/>
    </row>
    <row r="582" spans="6:32" ht="15.75" customHeight="1">
      <c r="F582" s="2"/>
      <c r="G582" s="3"/>
      <c r="J582" s="4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3"/>
      <c r="Y582" s="3"/>
      <c r="Z582" s="3"/>
      <c r="AA582" s="3"/>
      <c r="AB582" s="6"/>
      <c r="AE582" s="7"/>
      <c r="AF582" s="7"/>
    </row>
    <row r="583" spans="6:32" ht="15.75" customHeight="1">
      <c r="F583" s="2"/>
      <c r="G583" s="3"/>
      <c r="J583" s="4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3"/>
      <c r="Y583" s="3"/>
      <c r="Z583" s="3"/>
      <c r="AA583" s="3"/>
      <c r="AB583" s="6"/>
      <c r="AE583" s="7"/>
      <c r="AF583" s="7"/>
    </row>
    <row r="584" spans="6:32" ht="15.75" customHeight="1">
      <c r="F584" s="2"/>
      <c r="G584" s="3"/>
      <c r="J584" s="4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3"/>
      <c r="Y584" s="3"/>
      <c r="Z584" s="3"/>
      <c r="AA584" s="3"/>
      <c r="AB584" s="6"/>
      <c r="AE584" s="7"/>
      <c r="AF584" s="7"/>
    </row>
    <row r="585" spans="6:32" ht="15.75" customHeight="1">
      <c r="F585" s="2"/>
      <c r="G585" s="3"/>
      <c r="J585" s="4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3"/>
      <c r="Y585" s="3"/>
      <c r="Z585" s="3"/>
      <c r="AA585" s="3"/>
      <c r="AB585" s="6"/>
      <c r="AE585" s="7"/>
      <c r="AF585" s="7"/>
    </row>
    <row r="586" spans="6:32" ht="15.75" customHeight="1">
      <c r="F586" s="2"/>
      <c r="G586" s="3"/>
      <c r="J586" s="4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3"/>
      <c r="Y586" s="3"/>
      <c r="Z586" s="3"/>
      <c r="AA586" s="3"/>
      <c r="AB586" s="6"/>
      <c r="AE586" s="7"/>
      <c r="AF586" s="7"/>
    </row>
    <row r="587" spans="6:32" ht="15.75" customHeight="1">
      <c r="F587" s="2"/>
      <c r="G587" s="3"/>
      <c r="J587" s="4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3"/>
      <c r="Y587" s="3"/>
      <c r="Z587" s="3"/>
      <c r="AA587" s="3"/>
      <c r="AB587" s="6"/>
      <c r="AE587" s="7"/>
      <c r="AF587" s="7"/>
    </row>
    <row r="588" spans="6:32" ht="15.75" customHeight="1">
      <c r="F588" s="2"/>
      <c r="G588" s="3"/>
      <c r="J588" s="4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3"/>
      <c r="Y588" s="3"/>
      <c r="Z588" s="3"/>
      <c r="AA588" s="3"/>
      <c r="AB588" s="6"/>
      <c r="AE588" s="7"/>
      <c r="AF588" s="7"/>
    </row>
    <row r="589" spans="6:32" ht="15.75" customHeight="1">
      <c r="F589" s="2"/>
      <c r="G589" s="3"/>
      <c r="J589" s="4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3"/>
      <c r="Y589" s="3"/>
      <c r="Z589" s="3"/>
      <c r="AA589" s="3"/>
      <c r="AB589" s="6"/>
      <c r="AE589" s="7"/>
      <c r="AF589" s="7"/>
    </row>
    <row r="590" spans="6:32" ht="15.75" customHeight="1">
      <c r="F590" s="2"/>
      <c r="G590" s="3"/>
      <c r="J590" s="4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3"/>
      <c r="Y590" s="3"/>
      <c r="Z590" s="3"/>
      <c r="AA590" s="3"/>
      <c r="AB590" s="6"/>
      <c r="AE590" s="7"/>
      <c r="AF590" s="7"/>
    </row>
    <row r="591" spans="6:32" ht="15.75" customHeight="1">
      <c r="F591" s="2"/>
      <c r="G591" s="3"/>
      <c r="J591" s="4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3"/>
      <c r="Y591" s="3"/>
      <c r="Z591" s="3"/>
      <c r="AA591" s="3"/>
      <c r="AB591" s="6"/>
      <c r="AE591" s="7"/>
      <c r="AF591" s="7"/>
    </row>
    <row r="592" spans="6:32" ht="15.75" customHeight="1">
      <c r="F592" s="2"/>
      <c r="G592" s="3"/>
      <c r="J592" s="4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3"/>
      <c r="Y592" s="3"/>
      <c r="Z592" s="3"/>
      <c r="AA592" s="3"/>
      <c r="AB592" s="6"/>
      <c r="AE592" s="7"/>
      <c r="AF592" s="7"/>
    </row>
    <row r="593" spans="6:32" ht="15.75" customHeight="1">
      <c r="F593" s="2"/>
      <c r="G593" s="3"/>
      <c r="J593" s="4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3"/>
      <c r="Y593" s="3"/>
      <c r="Z593" s="3"/>
      <c r="AA593" s="3"/>
      <c r="AB593" s="6"/>
      <c r="AE593" s="7"/>
      <c r="AF593" s="7"/>
    </row>
    <row r="594" spans="6:32" ht="15.75" customHeight="1">
      <c r="F594" s="2"/>
      <c r="G594" s="3"/>
      <c r="J594" s="4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3"/>
      <c r="Y594" s="3"/>
      <c r="Z594" s="3"/>
      <c r="AA594" s="3"/>
      <c r="AB594" s="6"/>
      <c r="AE594" s="7"/>
      <c r="AF594" s="7"/>
    </row>
    <row r="595" spans="6:32" ht="15.75" customHeight="1">
      <c r="F595" s="2"/>
      <c r="G595" s="3"/>
      <c r="J595" s="4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3"/>
      <c r="Y595" s="3"/>
      <c r="Z595" s="3"/>
      <c r="AA595" s="3"/>
      <c r="AB595" s="6"/>
      <c r="AE595" s="7"/>
      <c r="AF595" s="7"/>
    </row>
    <row r="596" spans="6:32" ht="15.75" customHeight="1">
      <c r="F596" s="2"/>
      <c r="G596" s="3"/>
      <c r="J596" s="4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3"/>
      <c r="Y596" s="3"/>
      <c r="Z596" s="3"/>
      <c r="AA596" s="3"/>
      <c r="AB596" s="6"/>
      <c r="AE596" s="7"/>
      <c r="AF596" s="7"/>
    </row>
    <row r="597" spans="6:32" ht="15.75" customHeight="1">
      <c r="F597" s="2"/>
      <c r="G597" s="3"/>
      <c r="J597" s="4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3"/>
      <c r="Y597" s="3"/>
      <c r="Z597" s="3"/>
      <c r="AA597" s="3"/>
      <c r="AB597" s="6"/>
      <c r="AE597" s="7"/>
      <c r="AF597" s="7"/>
    </row>
    <row r="598" spans="6:32" ht="15.75" customHeight="1">
      <c r="F598" s="2"/>
      <c r="G598" s="3"/>
      <c r="J598" s="4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3"/>
      <c r="Y598" s="3"/>
      <c r="Z598" s="3"/>
      <c r="AA598" s="3"/>
      <c r="AB598" s="6"/>
      <c r="AE598" s="7"/>
      <c r="AF598" s="7"/>
    </row>
    <row r="599" spans="6:32" ht="15.75" customHeight="1">
      <c r="F599" s="2"/>
      <c r="G599" s="3"/>
      <c r="J599" s="4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3"/>
      <c r="Y599" s="3"/>
      <c r="Z599" s="3"/>
      <c r="AA599" s="3"/>
      <c r="AB599" s="6"/>
      <c r="AE599" s="7"/>
      <c r="AF599" s="7"/>
    </row>
    <row r="600" spans="6:32" ht="15.75" customHeight="1">
      <c r="F600" s="2"/>
      <c r="G600" s="3"/>
      <c r="J600" s="4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3"/>
      <c r="Y600" s="3"/>
      <c r="Z600" s="3"/>
      <c r="AA600" s="3"/>
      <c r="AB600" s="6"/>
      <c r="AE600" s="7"/>
      <c r="AF600" s="7"/>
    </row>
    <row r="601" spans="6:32" ht="15.75" customHeight="1">
      <c r="F601" s="2"/>
      <c r="G601" s="3"/>
      <c r="J601" s="4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3"/>
      <c r="Y601" s="3"/>
      <c r="Z601" s="3"/>
      <c r="AA601" s="3"/>
      <c r="AB601" s="6"/>
      <c r="AE601" s="7"/>
      <c r="AF601" s="7"/>
    </row>
    <row r="602" spans="6:32" ht="15.75" customHeight="1">
      <c r="F602" s="2"/>
      <c r="G602" s="3"/>
      <c r="J602" s="4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3"/>
      <c r="Y602" s="3"/>
      <c r="Z602" s="3"/>
      <c r="AA602" s="3"/>
      <c r="AB602" s="6"/>
      <c r="AE602" s="7"/>
      <c r="AF602" s="7"/>
    </row>
    <row r="603" spans="6:32" ht="15.75" customHeight="1">
      <c r="F603" s="2"/>
      <c r="G603" s="3"/>
      <c r="J603" s="4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3"/>
      <c r="Y603" s="3"/>
      <c r="Z603" s="3"/>
      <c r="AA603" s="3"/>
      <c r="AB603" s="6"/>
      <c r="AE603" s="7"/>
      <c r="AF603" s="7"/>
    </row>
    <row r="604" spans="6:32" ht="15.75" customHeight="1">
      <c r="F604" s="2"/>
      <c r="G604" s="3"/>
      <c r="J604" s="4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3"/>
      <c r="Y604" s="3"/>
      <c r="Z604" s="3"/>
      <c r="AA604" s="3"/>
      <c r="AB604" s="6"/>
      <c r="AE604" s="7"/>
      <c r="AF604" s="7"/>
    </row>
    <row r="605" spans="6:32" ht="15.75" customHeight="1">
      <c r="F605" s="2"/>
      <c r="G605" s="3"/>
      <c r="J605" s="4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3"/>
      <c r="Y605" s="3"/>
      <c r="Z605" s="3"/>
      <c r="AA605" s="3"/>
      <c r="AB605" s="6"/>
      <c r="AE605" s="7"/>
      <c r="AF605" s="7"/>
    </row>
    <row r="606" spans="6:32" ht="15.75" customHeight="1">
      <c r="F606" s="2"/>
      <c r="G606" s="3"/>
      <c r="J606" s="4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3"/>
      <c r="Y606" s="3"/>
      <c r="Z606" s="3"/>
      <c r="AA606" s="3"/>
      <c r="AB606" s="6"/>
      <c r="AE606" s="7"/>
      <c r="AF606" s="7"/>
    </row>
    <row r="607" spans="6:32" ht="15.75" customHeight="1">
      <c r="F607" s="2"/>
      <c r="G607" s="3"/>
      <c r="J607" s="4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3"/>
      <c r="Y607" s="3"/>
      <c r="Z607" s="3"/>
      <c r="AA607" s="3"/>
      <c r="AB607" s="6"/>
      <c r="AE607" s="7"/>
      <c r="AF607" s="7"/>
    </row>
    <row r="608" spans="6:32" ht="15.75" customHeight="1">
      <c r="F608" s="2"/>
      <c r="G608" s="3"/>
      <c r="J608" s="4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3"/>
      <c r="Y608" s="3"/>
      <c r="Z608" s="3"/>
      <c r="AA608" s="3"/>
      <c r="AB608" s="6"/>
      <c r="AE608" s="7"/>
      <c r="AF608" s="7"/>
    </row>
    <row r="609" spans="6:32" ht="15.75" customHeight="1">
      <c r="F609" s="2"/>
      <c r="G609" s="3"/>
      <c r="J609" s="4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3"/>
      <c r="Y609" s="3"/>
      <c r="Z609" s="3"/>
      <c r="AA609" s="3"/>
      <c r="AB609" s="6"/>
      <c r="AE609" s="7"/>
      <c r="AF609" s="7"/>
    </row>
    <row r="610" spans="6:32" ht="15.75" customHeight="1">
      <c r="F610" s="2"/>
      <c r="G610" s="3"/>
      <c r="J610" s="4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3"/>
      <c r="Y610" s="3"/>
      <c r="Z610" s="3"/>
      <c r="AA610" s="3"/>
      <c r="AB610" s="6"/>
      <c r="AE610" s="7"/>
      <c r="AF610" s="7"/>
    </row>
    <row r="611" spans="6:32" ht="15.75" customHeight="1">
      <c r="F611" s="2"/>
      <c r="G611" s="3"/>
      <c r="J611" s="4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3"/>
      <c r="Y611" s="3"/>
      <c r="Z611" s="3"/>
      <c r="AA611" s="3"/>
      <c r="AB611" s="6"/>
      <c r="AE611" s="7"/>
      <c r="AF611" s="7"/>
    </row>
    <row r="612" spans="6:32" ht="15.75" customHeight="1">
      <c r="F612" s="2"/>
      <c r="G612" s="3"/>
      <c r="J612" s="4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3"/>
      <c r="Y612" s="3"/>
      <c r="Z612" s="3"/>
      <c r="AA612" s="3"/>
      <c r="AB612" s="6"/>
      <c r="AE612" s="7"/>
      <c r="AF612" s="7"/>
    </row>
    <row r="613" spans="6:32" ht="15.75" customHeight="1">
      <c r="F613" s="2"/>
      <c r="G613" s="3"/>
      <c r="J613" s="4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3"/>
      <c r="Y613" s="3"/>
      <c r="Z613" s="3"/>
      <c r="AA613" s="3"/>
      <c r="AB613" s="6"/>
      <c r="AE613" s="7"/>
      <c r="AF613" s="7"/>
    </row>
    <row r="614" spans="6:32" ht="15.75" customHeight="1">
      <c r="F614" s="2"/>
      <c r="G614" s="3"/>
      <c r="J614" s="4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3"/>
      <c r="Y614" s="3"/>
      <c r="Z614" s="3"/>
      <c r="AA614" s="3"/>
      <c r="AB614" s="6"/>
      <c r="AE614" s="7"/>
      <c r="AF614" s="7"/>
    </row>
    <row r="615" spans="6:32" ht="15.75" customHeight="1">
      <c r="F615" s="2"/>
      <c r="G615" s="3"/>
      <c r="J615" s="4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3"/>
      <c r="Y615" s="3"/>
      <c r="Z615" s="3"/>
      <c r="AA615" s="3"/>
      <c r="AB615" s="6"/>
      <c r="AE615" s="7"/>
      <c r="AF615" s="7"/>
    </row>
    <row r="616" spans="6:32" ht="15.75" customHeight="1">
      <c r="F616" s="2"/>
      <c r="G616" s="3"/>
      <c r="J616" s="4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3"/>
      <c r="Y616" s="3"/>
      <c r="Z616" s="3"/>
      <c r="AA616" s="3"/>
      <c r="AB616" s="6"/>
      <c r="AE616" s="7"/>
      <c r="AF616" s="7"/>
    </row>
    <row r="617" spans="6:32" ht="15.75" customHeight="1">
      <c r="F617" s="2"/>
      <c r="G617" s="3"/>
      <c r="J617" s="4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3"/>
      <c r="Y617" s="3"/>
      <c r="Z617" s="3"/>
      <c r="AA617" s="3"/>
      <c r="AB617" s="6"/>
      <c r="AE617" s="7"/>
      <c r="AF617" s="7"/>
    </row>
    <row r="618" spans="6:32" ht="15.75" customHeight="1">
      <c r="F618" s="2"/>
      <c r="G618" s="3"/>
      <c r="J618" s="4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3"/>
      <c r="Y618" s="3"/>
      <c r="Z618" s="3"/>
      <c r="AA618" s="3"/>
      <c r="AB618" s="6"/>
      <c r="AE618" s="7"/>
      <c r="AF618" s="7"/>
    </row>
    <row r="619" spans="6:32" ht="15.75" customHeight="1">
      <c r="F619" s="2"/>
      <c r="G619" s="3"/>
      <c r="J619" s="4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3"/>
      <c r="Y619" s="3"/>
      <c r="Z619" s="3"/>
      <c r="AA619" s="3"/>
      <c r="AB619" s="6"/>
      <c r="AE619" s="7"/>
      <c r="AF619" s="7"/>
    </row>
    <row r="620" spans="6:32" ht="15.75" customHeight="1">
      <c r="F620" s="2"/>
      <c r="G620" s="3"/>
      <c r="J620" s="4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3"/>
      <c r="Y620" s="3"/>
      <c r="Z620" s="3"/>
      <c r="AA620" s="3"/>
      <c r="AB620" s="6"/>
      <c r="AE620" s="7"/>
      <c r="AF620" s="7"/>
    </row>
    <row r="621" spans="6:32" ht="15.75" customHeight="1">
      <c r="F621" s="2"/>
      <c r="G621" s="3"/>
      <c r="J621" s="4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3"/>
      <c r="Y621" s="3"/>
      <c r="Z621" s="3"/>
      <c r="AA621" s="3"/>
      <c r="AB621" s="6"/>
      <c r="AE621" s="7"/>
      <c r="AF621" s="7"/>
    </row>
    <row r="622" spans="6:32" ht="15.75" customHeight="1">
      <c r="F622" s="2"/>
      <c r="G622" s="3"/>
      <c r="J622" s="4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3"/>
      <c r="Y622" s="3"/>
      <c r="Z622" s="3"/>
      <c r="AA622" s="3"/>
      <c r="AB622" s="6"/>
      <c r="AE622" s="7"/>
      <c r="AF622" s="7"/>
    </row>
    <row r="623" spans="6:32" ht="15.75" customHeight="1">
      <c r="F623" s="2"/>
      <c r="G623" s="3"/>
      <c r="J623" s="4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3"/>
      <c r="Y623" s="3"/>
      <c r="Z623" s="3"/>
      <c r="AA623" s="3"/>
      <c r="AB623" s="6"/>
      <c r="AE623" s="7"/>
      <c r="AF623" s="7"/>
    </row>
    <row r="624" spans="6:32" ht="15.75" customHeight="1">
      <c r="F624" s="2"/>
      <c r="G624" s="3"/>
      <c r="J624" s="4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3"/>
      <c r="Y624" s="3"/>
      <c r="Z624" s="3"/>
      <c r="AA624" s="3"/>
      <c r="AB624" s="6"/>
      <c r="AE624" s="7"/>
      <c r="AF624" s="7"/>
    </row>
    <row r="625" spans="6:32" ht="15.75" customHeight="1">
      <c r="F625" s="2"/>
      <c r="G625" s="3"/>
      <c r="J625" s="4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3"/>
      <c r="Y625" s="3"/>
      <c r="Z625" s="3"/>
      <c r="AA625" s="3"/>
      <c r="AB625" s="6"/>
      <c r="AE625" s="7"/>
      <c r="AF625" s="7"/>
    </row>
    <row r="626" spans="6:32" ht="15.75" customHeight="1">
      <c r="F626" s="2"/>
      <c r="G626" s="3"/>
      <c r="J626" s="4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3"/>
      <c r="Y626" s="3"/>
      <c r="Z626" s="3"/>
      <c r="AA626" s="3"/>
      <c r="AB626" s="6"/>
      <c r="AE626" s="7"/>
      <c r="AF626" s="7"/>
    </row>
    <row r="627" spans="6:32" ht="15.75" customHeight="1">
      <c r="F627" s="2"/>
      <c r="G627" s="3"/>
      <c r="J627" s="4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3"/>
      <c r="Y627" s="3"/>
      <c r="Z627" s="3"/>
      <c r="AA627" s="3"/>
      <c r="AB627" s="6"/>
      <c r="AE627" s="7"/>
      <c r="AF627" s="7"/>
    </row>
    <row r="628" spans="6:32" ht="15.75" customHeight="1">
      <c r="F628" s="2"/>
      <c r="G628" s="3"/>
      <c r="J628" s="4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3"/>
      <c r="Y628" s="3"/>
      <c r="Z628" s="3"/>
      <c r="AA628" s="3"/>
      <c r="AB628" s="6"/>
      <c r="AE628" s="7"/>
      <c r="AF628" s="7"/>
    </row>
    <row r="629" spans="6:32" ht="15.75" customHeight="1">
      <c r="F629" s="2"/>
      <c r="G629" s="3"/>
      <c r="J629" s="4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3"/>
      <c r="Y629" s="3"/>
      <c r="Z629" s="3"/>
      <c r="AA629" s="3"/>
      <c r="AB629" s="6"/>
      <c r="AE629" s="7"/>
      <c r="AF629" s="7"/>
    </row>
    <row r="630" spans="6:32" ht="15.75" customHeight="1">
      <c r="F630" s="2"/>
      <c r="G630" s="3"/>
      <c r="J630" s="4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3"/>
      <c r="Y630" s="3"/>
      <c r="Z630" s="3"/>
      <c r="AA630" s="3"/>
      <c r="AB630" s="6"/>
      <c r="AE630" s="7"/>
      <c r="AF630" s="7"/>
    </row>
    <row r="631" spans="6:32" ht="15.75" customHeight="1">
      <c r="F631" s="2"/>
      <c r="G631" s="3"/>
      <c r="J631" s="4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3"/>
      <c r="Y631" s="3"/>
      <c r="Z631" s="3"/>
      <c r="AA631" s="3"/>
      <c r="AB631" s="6"/>
      <c r="AE631" s="7"/>
      <c r="AF631" s="7"/>
    </row>
    <row r="632" spans="6:32" ht="15.75" customHeight="1">
      <c r="F632" s="2"/>
      <c r="G632" s="3"/>
      <c r="J632" s="4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3"/>
      <c r="Y632" s="3"/>
      <c r="Z632" s="3"/>
      <c r="AA632" s="3"/>
      <c r="AB632" s="6"/>
      <c r="AE632" s="7"/>
      <c r="AF632" s="7"/>
    </row>
    <row r="633" spans="6:32" ht="15.75" customHeight="1">
      <c r="F633" s="2"/>
      <c r="G633" s="3"/>
      <c r="J633" s="4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3"/>
      <c r="Y633" s="3"/>
      <c r="Z633" s="3"/>
      <c r="AA633" s="3"/>
      <c r="AB633" s="6"/>
      <c r="AE633" s="7"/>
      <c r="AF633" s="7"/>
    </row>
    <row r="634" spans="6:32" ht="15.75" customHeight="1">
      <c r="F634" s="2"/>
      <c r="G634" s="3"/>
      <c r="J634" s="4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3"/>
      <c r="Y634" s="3"/>
      <c r="Z634" s="3"/>
      <c r="AA634" s="3"/>
      <c r="AB634" s="6"/>
      <c r="AE634" s="7"/>
      <c r="AF634" s="7"/>
    </row>
    <row r="635" spans="6:32" ht="15.75" customHeight="1">
      <c r="F635" s="2"/>
      <c r="G635" s="3"/>
      <c r="J635" s="4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3"/>
      <c r="Y635" s="3"/>
      <c r="Z635" s="3"/>
      <c r="AA635" s="3"/>
      <c r="AB635" s="6"/>
      <c r="AE635" s="7"/>
      <c r="AF635" s="7"/>
    </row>
    <row r="636" spans="6:32" ht="15.75" customHeight="1">
      <c r="F636" s="2"/>
      <c r="G636" s="3"/>
      <c r="J636" s="4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3"/>
      <c r="Y636" s="3"/>
      <c r="Z636" s="3"/>
      <c r="AA636" s="3"/>
      <c r="AB636" s="6"/>
      <c r="AE636" s="7"/>
      <c r="AF636" s="7"/>
    </row>
    <row r="637" spans="6:32" ht="15.75" customHeight="1">
      <c r="F637" s="2"/>
      <c r="G637" s="3"/>
      <c r="J637" s="4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3"/>
      <c r="Y637" s="3"/>
      <c r="Z637" s="3"/>
      <c r="AA637" s="3"/>
      <c r="AB637" s="6"/>
      <c r="AE637" s="7"/>
      <c r="AF637" s="7"/>
    </row>
    <row r="638" spans="6:32" ht="15.75" customHeight="1">
      <c r="F638" s="2"/>
      <c r="G638" s="3"/>
      <c r="J638" s="4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3"/>
      <c r="Y638" s="3"/>
      <c r="Z638" s="3"/>
      <c r="AA638" s="3"/>
      <c r="AB638" s="6"/>
      <c r="AE638" s="7"/>
      <c r="AF638" s="7"/>
    </row>
    <row r="639" spans="6:32" ht="15.75" customHeight="1">
      <c r="F639" s="2"/>
      <c r="G639" s="3"/>
      <c r="J639" s="4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3"/>
      <c r="Y639" s="3"/>
      <c r="Z639" s="3"/>
      <c r="AA639" s="3"/>
      <c r="AB639" s="6"/>
      <c r="AE639" s="7"/>
      <c r="AF639" s="7"/>
    </row>
    <row r="640" spans="6:32" ht="15.75" customHeight="1">
      <c r="F640" s="2"/>
      <c r="G640" s="3"/>
      <c r="J640" s="4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3"/>
      <c r="Y640" s="3"/>
      <c r="Z640" s="3"/>
      <c r="AA640" s="3"/>
      <c r="AB640" s="6"/>
      <c r="AE640" s="7"/>
      <c r="AF640" s="7"/>
    </row>
    <row r="641" spans="6:32" ht="15.75" customHeight="1">
      <c r="F641" s="2"/>
      <c r="G641" s="3"/>
      <c r="J641" s="4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3"/>
      <c r="Y641" s="3"/>
      <c r="Z641" s="3"/>
      <c r="AA641" s="3"/>
      <c r="AB641" s="6"/>
      <c r="AE641" s="7"/>
      <c r="AF641" s="7"/>
    </row>
    <row r="642" spans="6:32" ht="15.75" customHeight="1">
      <c r="F642" s="2"/>
      <c r="G642" s="3"/>
      <c r="J642" s="4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3"/>
      <c r="Y642" s="3"/>
      <c r="Z642" s="3"/>
      <c r="AA642" s="3"/>
      <c r="AB642" s="6"/>
      <c r="AE642" s="7"/>
      <c r="AF642" s="7"/>
    </row>
    <row r="643" spans="6:32" ht="15.75" customHeight="1">
      <c r="F643" s="2"/>
      <c r="G643" s="3"/>
      <c r="J643" s="4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3"/>
      <c r="Y643" s="3"/>
      <c r="Z643" s="3"/>
      <c r="AA643" s="3"/>
      <c r="AB643" s="6"/>
      <c r="AE643" s="7"/>
      <c r="AF643" s="7"/>
    </row>
    <row r="644" spans="6:32" ht="15.75" customHeight="1">
      <c r="F644" s="2"/>
      <c r="G644" s="3"/>
      <c r="J644" s="4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3"/>
      <c r="Y644" s="3"/>
      <c r="Z644" s="3"/>
      <c r="AA644" s="3"/>
      <c r="AB644" s="6"/>
      <c r="AE644" s="7"/>
      <c r="AF644" s="7"/>
    </row>
    <row r="645" spans="6:32" ht="15.75" customHeight="1">
      <c r="F645" s="2"/>
      <c r="G645" s="3"/>
      <c r="J645" s="4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3"/>
      <c r="Y645" s="3"/>
      <c r="Z645" s="3"/>
      <c r="AA645" s="3"/>
      <c r="AB645" s="6"/>
      <c r="AE645" s="7"/>
      <c r="AF645" s="7"/>
    </row>
    <row r="646" spans="6:32" ht="15.75" customHeight="1">
      <c r="F646" s="2"/>
      <c r="G646" s="3"/>
      <c r="J646" s="4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3"/>
      <c r="Y646" s="3"/>
      <c r="Z646" s="3"/>
      <c r="AA646" s="3"/>
      <c r="AB646" s="6"/>
      <c r="AE646" s="7"/>
      <c r="AF646" s="7"/>
    </row>
    <row r="647" spans="6:32" ht="15.75" customHeight="1">
      <c r="F647" s="2"/>
      <c r="G647" s="3"/>
      <c r="J647" s="4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3"/>
      <c r="Y647" s="3"/>
      <c r="Z647" s="3"/>
      <c r="AA647" s="3"/>
      <c r="AB647" s="6"/>
      <c r="AE647" s="7"/>
      <c r="AF647" s="7"/>
    </row>
    <row r="648" spans="6:32" ht="15.75" customHeight="1">
      <c r="F648" s="2"/>
      <c r="G648" s="3"/>
      <c r="J648" s="4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3"/>
      <c r="Y648" s="3"/>
      <c r="Z648" s="3"/>
      <c r="AA648" s="3"/>
      <c r="AB648" s="6"/>
      <c r="AE648" s="7"/>
      <c r="AF648" s="7"/>
    </row>
    <row r="649" spans="6:32" ht="15.75" customHeight="1">
      <c r="F649" s="2"/>
      <c r="G649" s="3"/>
      <c r="J649" s="4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3"/>
      <c r="Y649" s="3"/>
      <c r="Z649" s="3"/>
      <c r="AA649" s="3"/>
      <c r="AB649" s="6"/>
      <c r="AE649" s="7"/>
      <c r="AF649" s="7"/>
    </row>
    <row r="650" spans="6:32" ht="15.75" customHeight="1">
      <c r="F650" s="2"/>
      <c r="G650" s="3"/>
      <c r="J650" s="4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3"/>
      <c r="Y650" s="3"/>
      <c r="Z650" s="3"/>
      <c r="AA650" s="3"/>
      <c r="AB650" s="6"/>
      <c r="AE650" s="7"/>
      <c r="AF650" s="7"/>
    </row>
    <row r="651" spans="6:32" ht="15.75" customHeight="1">
      <c r="F651" s="2"/>
      <c r="G651" s="3"/>
      <c r="J651" s="4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3"/>
      <c r="Y651" s="3"/>
      <c r="Z651" s="3"/>
      <c r="AA651" s="3"/>
      <c r="AB651" s="6"/>
      <c r="AE651" s="7"/>
      <c r="AF651" s="7"/>
    </row>
    <row r="652" spans="6:32" ht="15.75" customHeight="1">
      <c r="F652" s="2"/>
      <c r="G652" s="3"/>
      <c r="J652" s="4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3"/>
      <c r="Y652" s="3"/>
      <c r="Z652" s="3"/>
      <c r="AA652" s="3"/>
      <c r="AB652" s="6"/>
      <c r="AE652" s="7"/>
      <c r="AF652" s="7"/>
    </row>
    <row r="653" spans="6:32" ht="15.75" customHeight="1">
      <c r="F653" s="2"/>
      <c r="G653" s="3"/>
      <c r="J653" s="4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3"/>
      <c r="Y653" s="3"/>
      <c r="Z653" s="3"/>
      <c r="AA653" s="3"/>
      <c r="AB653" s="6"/>
      <c r="AE653" s="7"/>
      <c r="AF653" s="7"/>
    </row>
    <row r="654" spans="6:32" ht="15.75" customHeight="1">
      <c r="F654" s="2"/>
      <c r="G654" s="3"/>
      <c r="J654" s="4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3"/>
      <c r="Y654" s="3"/>
      <c r="Z654" s="3"/>
      <c r="AA654" s="3"/>
      <c r="AB654" s="6"/>
      <c r="AE654" s="7"/>
      <c r="AF654" s="7"/>
    </row>
    <row r="655" spans="6:32" ht="15.75" customHeight="1">
      <c r="F655" s="2"/>
      <c r="G655" s="3"/>
      <c r="J655" s="4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3"/>
      <c r="Y655" s="3"/>
      <c r="Z655" s="3"/>
      <c r="AA655" s="3"/>
      <c r="AB655" s="6"/>
      <c r="AE655" s="7"/>
      <c r="AF655" s="7"/>
    </row>
    <row r="656" spans="6:32" ht="15.75" customHeight="1">
      <c r="F656" s="2"/>
      <c r="G656" s="3"/>
      <c r="J656" s="4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3"/>
      <c r="Y656" s="3"/>
      <c r="Z656" s="3"/>
      <c r="AA656" s="3"/>
      <c r="AB656" s="6"/>
      <c r="AE656" s="7"/>
      <c r="AF656" s="7"/>
    </row>
    <row r="657" spans="6:32" ht="15.75" customHeight="1">
      <c r="F657" s="2"/>
      <c r="G657" s="3"/>
      <c r="J657" s="4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3"/>
      <c r="Y657" s="3"/>
      <c r="Z657" s="3"/>
      <c r="AA657" s="3"/>
      <c r="AB657" s="6"/>
      <c r="AE657" s="7"/>
      <c r="AF657" s="7"/>
    </row>
    <row r="658" spans="6:32" ht="15.75" customHeight="1">
      <c r="F658" s="2"/>
      <c r="G658" s="3"/>
      <c r="J658" s="4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3"/>
      <c r="Y658" s="3"/>
      <c r="Z658" s="3"/>
      <c r="AA658" s="3"/>
      <c r="AB658" s="6"/>
      <c r="AE658" s="7"/>
      <c r="AF658" s="7"/>
    </row>
    <row r="659" spans="6:32" ht="15.75" customHeight="1">
      <c r="F659" s="2"/>
      <c r="G659" s="3"/>
      <c r="J659" s="4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3"/>
      <c r="Y659" s="3"/>
      <c r="Z659" s="3"/>
      <c r="AA659" s="3"/>
      <c r="AB659" s="6"/>
      <c r="AE659" s="7"/>
      <c r="AF659" s="7"/>
    </row>
    <row r="660" spans="6:32" ht="15.75" customHeight="1">
      <c r="F660" s="2"/>
      <c r="G660" s="3"/>
      <c r="J660" s="4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3"/>
      <c r="Y660" s="3"/>
      <c r="Z660" s="3"/>
      <c r="AA660" s="3"/>
      <c r="AB660" s="6"/>
      <c r="AE660" s="7"/>
      <c r="AF660" s="7"/>
    </row>
    <row r="661" spans="6:32" ht="15.75" customHeight="1">
      <c r="F661" s="2"/>
      <c r="G661" s="3"/>
      <c r="J661" s="4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3"/>
      <c r="Y661" s="3"/>
      <c r="Z661" s="3"/>
      <c r="AA661" s="3"/>
      <c r="AB661" s="6"/>
      <c r="AE661" s="7"/>
      <c r="AF661" s="7"/>
    </row>
    <row r="662" spans="6:32" ht="15.75" customHeight="1">
      <c r="F662" s="2"/>
      <c r="G662" s="3"/>
      <c r="J662" s="4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3"/>
      <c r="Y662" s="3"/>
      <c r="Z662" s="3"/>
      <c r="AA662" s="3"/>
      <c r="AB662" s="6"/>
      <c r="AE662" s="7"/>
      <c r="AF662" s="7"/>
    </row>
    <row r="663" spans="6:32" ht="15.75" customHeight="1">
      <c r="F663" s="2"/>
      <c r="G663" s="3"/>
      <c r="J663" s="4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3"/>
      <c r="Y663" s="3"/>
      <c r="Z663" s="3"/>
      <c r="AA663" s="3"/>
      <c r="AB663" s="6"/>
      <c r="AE663" s="7"/>
      <c r="AF663" s="7"/>
    </row>
    <row r="664" spans="6:32" ht="15.75" customHeight="1">
      <c r="F664" s="2"/>
      <c r="G664" s="3"/>
      <c r="J664" s="4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3"/>
      <c r="Y664" s="3"/>
      <c r="Z664" s="3"/>
      <c r="AA664" s="3"/>
      <c r="AB664" s="6"/>
      <c r="AE664" s="7"/>
      <c r="AF664" s="7"/>
    </row>
    <row r="665" spans="6:32" ht="15.75" customHeight="1">
      <c r="F665" s="2"/>
      <c r="G665" s="3"/>
      <c r="J665" s="4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3"/>
      <c r="Y665" s="3"/>
      <c r="Z665" s="3"/>
      <c r="AA665" s="3"/>
      <c r="AB665" s="6"/>
      <c r="AE665" s="7"/>
      <c r="AF665" s="7"/>
    </row>
    <row r="666" spans="6:32" ht="15.75" customHeight="1">
      <c r="F666" s="2"/>
      <c r="G666" s="3"/>
      <c r="J666" s="4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3"/>
      <c r="Y666" s="3"/>
      <c r="Z666" s="3"/>
      <c r="AA666" s="3"/>
      <c r="AB666" s="6"/>
      <c r="AE666" s="7"/>
      <c r="AF666" s="7"/>
    </row>
    <row r="667" spans="6:32" ht="15.75" customHeight="1">
      <c r="F667" s="2"/>
      <c r="G667" s="3"/>
      <c r="J667" s="4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3"/>
      <c r="Y667" s="3"/>
      <c r="Z667" s="3"/>
      <c r="AA667" s="3"/>
      <c r="AB667" s="6"/>
      <c r="AE667" s="7"/>
      <c r="AF667" s="7"/>
    </row>
    <row r="668" spans="6:32" ht="15.75" customHeight="1">
      <c r="F668" s="2"/>
      <c r="G668" s="3"/>
      <c r="J668" s="4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3"/>
      <c r="Y668" s="3"/>
      <c r="Z668" s="3"/>
      <c r="AA668" s="3"/>
      <c r="AB668" s="6"/>
      <c r="AE668" s="7"/>
      <c r="AF668" s="7"/>
    </row>
    <row r="669" spans="6:32" ht="15.75" customHeight="1">
      <c r="F669" s="2"/>
      <c r="G669" s="3"/>
      <c r="J669" s="4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3"/>
      <c r="Y669" s="3"/>
      <c r="Z669" s="3"/>
      <c r="AA669" s="3"/>
      <c r="AB669" s="6"/>
      <c r="AE669" s="7"/>
      <c r="AF669" s="7"/>
    </row>
    <row r="670" spans="6:32" ht="15.75" customHeight="1">
      <c r="F670" s="2"/>
      <c r="G670" s="3"/>
      <c r="J670" s="4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3"/>
      <c r="Y670" s="3"/>
      <c r="Z670" s="3"/>
      <c r="AA670" s="3"/>
      <c r="AB670" s="6"/>
      <c r="AE670" s="7"/>
      <c r="AF670" s="7"/>
    </row>
    <row r="671" spans="6:32" ht="15.75" customHeight="1">
      <c r="F671" s="2"/>
      <c r="G671" s="3"/>
      <c r="J671" s="4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3"/>
      <c r="Y671" s="3"/>
      <c r="Z671" s="3"/>
      <c r="AA671" s="3"/>
      <c r="AB671" s="6"/>
      <c r="AE671" s="7"/>
      <c r="AF671" s="7"/>
    </row>
    <row r="672" spans="6:32" ht="15.75" customHeight="1">
      <c r="F672" s="2"/>
      <c r="G672" s="3"/>
      <c r="J672" s="4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3"/>
      <c r="Y672" s="3"/>
      <c r="Z672" s="3"/>
      <c r="AA672" s="3"/>
      <c r="AB672" s="6"/>
      <c r="AE672" s="7"/>
      <c r="AF672" s="7"/>
    </row>
    <row r="673" spans="6:32" ht="15.75" customHeight="1">
      <c r="F673" s="2"/>
      <c r="G673" s="3"/>
      <c r="J673" s="4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3"/>
      <c r="Y673" s="3"/>
      <c r="Z673" s="3"/>
      <c r="AA673" s="3"/>
      <c r="AB673" s="6"/>
      <c r="AE673" s="7"/>
      <c r="AF673" s="7"/>
    </row>
    <row r="674" spans="6:32" ht="15.75" customHeight="1">
      <c r="F674" s="2"/>
      <c r="G674" s="3"/>
      <c r="J674" s="4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3"/>
      <c r="Y674" s="3"/>
      <c r="Z674" s="3"/>
      <c r="AA674" s="3"/>
      <c r="AB674" s="6"/>
      <c r="AE674" s="7"/>
      <c r="AF674" s="7"/>
    </row>
    <row r="675" spans="6:32" ht="15.75" customHeight="1">
      <c r="F675" s="2"/>
      <c r="G675" s="3"/>
      <c r="J675" s="4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3"/>
      <c r="Y675" s="3"/>
      <c r="Z675" s="3"/>
      <c r="AA675" s="3"/>
      <c r="AB675" s="6"/>
      <c r="AE675" s="7"/>
      <c r="AF675" s="7"/>
    </row>
    <row r="676" spans="6:32" ht="15.75" customHeight="1">
      <c r="F676" s="2"/>
      <c r="G676" s="3"/>
      <c r="J676" s="4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3"/>
      <c r="Y676" s="3"/>
      <c r="Z676" s="3"/>
      <c r="AA676" s="3"/>
      <c r="AB676" s="6"/>
      <c r="AE676" s="7"/>
      <c r="AF676" s="7"/>
    </row>
    <row r="677" spans="6:32" ht="15.75" customHeight="1">
      <c r="F677" s="2"/>
      <c r="G677" s="3"/>
      <c r="J677" s="4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3"/>
      <c r="Y677" s="3"/>
      <c r="Z677" s="3"/>
      <c r="AA677" s="3"/>
      <c r="AB677" s="6"/>
      <c r="AE677" s="7"/>
      <c r="AF677" s="7"/>
    </row>
    <row r="678" spans="6:32" ht="15.75" customHeight="1">
      <c r="F678" s="2"/>
      <c r="G678" s="3"/>
      <c r="J678" s="4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3"/>
      <c r="Y678" s="3"/>
      <c r="Z678" s="3"/>
      <c r="AA678" s="3"/>
      <c r="AB678" s="6"/>
      <c r="AE678" s="7"/>
      <c r="AF678" s="7"/>
    </row>
    <row r="679" spans="6:32" ht="15.75" customHeight="1">
      <c r="F679" s="2"/>
      <c r="G679" s="3"/>
      <c r="J679" s="4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3"/>
      <c r="Y679" s="3"/>
      <c r="Z679" s="3"/>
      <c r="AA679" s="3"/>
      <c r="AB679" s="6"/>
      <c r="AE679" s="7"/>
      <c r="AF679" s="7"/>
    </row>
    <row r="680" spans="6:32" ht="15.75" customHeight="1">
      <c r="F680" s="2"/>
      <c r="G680" s="3"/>
      <c r="J680" s="4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3"/>
      <c r="Y680" s="3"/>
      <c r="Z680" s="3"/>
      <c r="AA680" s="3"/>
      <c r="AB680" s="6"/>
      <c r="AE680" s="7"/>
      <c r="AF680" s="7"/>
    </row>
    <row r="681" spans="6:32" ht="15.75" customHeight="1">
      <c r="F681" s="2"/>
      <c r="G681" s="3"/>
      <c r="J681" s="4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3"/>
      <c r="Y681" s="3"/>
      <c r="Z681" s="3"/>
      <c r="AA681" s="3"/>
      <c r="AB681" s="6"/>
      <c r="AE681" s="7"/>
      <c r="AF681" s="7"/>
    </row>
    <row r="682" spans="6:32" ht="15.75" customHeight="1">
      <c r="F682" s="2"/>
      <c r="G682" s="3"/>
      <c r="J682" s="4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3"/>
      <c r="Y682" s="3"/>
      <c r="Z682" s="3"/>
      <c r="AA682" s="3"/>
      <c r="AB682" s="6"/>
      <c r="AE682" s="7"/>
      <c r="AF682" s="7"/>
    </row>
    <row r="683" spans="6:32" ht="15.75" customHeight="1">
      <c r="F683" s="2"/>
      <c r="G683" s="3"/>
      <c r="J683" s="4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3"/>
      <c r="Y683" s="3"/>
      <c r="Z683" s="3"/>
      <c r="AA683" s="3"/>
      <c r="AB683" s="6"/>
      <c r="AE683" s="7"/>
      <c r="AF683" s="7"/>
    </row>
    <row r="684" spans="6:32" ht="15.75" customHeight="1">
      <c r="F684" s="2"/>
      <c r="G684" s="3"/>
      <c r="J684" s="4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3"/>
      <c r="Y684" s="3"/>
      <c r="Z684" s="3"/>
      <c r="AA684" s="3"/>
      <c r="AB684" s="6"/>
      <c r="AE684" s="7"/>
      <c r="AF684" s="7"/>
    </row>
    <row r="685" spans="6:32" ht="15.75" customHeight="1">
      <c r="F685" s="2"/>
      <c r="G685" s="3"/>
      <c r="J685" s="4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3"/>
      <c r="Y685" s="3"/>
      <c r="Z685" s="3"/>
      <c r="AA685" s="3"/>
      <c r="AB685" s="6"/>
      <c r="AE685" s="7"/>
      <c r="AF685" s="7"/>
    </row>
    <row r="686" spans="6:32" ht="15.75" customHeight="1">
      <c r="F686" s="2"/>
      <c r="G686" s="3"/>
      <c r="J686" s="4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3"/>
      <c r="Y686" s="3"/>
      <c r="Z686" s="3"/>
      <c r="AA686" s="3"/>
      <c r="AB686" s="6"/>
      <c r="AE686" s="7"/>
      <c r="AF686" s="7"/>
    </row>
    <row r="687" spans="6:32" ht="15.75" customHeight="1">
      <c r="F687" s="2"/>
      <c r="G687" s="3"/>
      <c r="J687" s="4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3"/>
      <c r="Y687" s="3"/>
      <c r="Z687" s="3"/>
      <c r="AA687" s="3"/>
      <c r="AB687" s="6"/>
      <c r="AE687" s="7"/>
      <c r="AF687" s="7"/>
    </row>
    <row r="688" spans="6:32" ht="15.75" customHeight="1">
      <c r="F688" s="2"/>
      <c r="G688" s="3"/>
      <c r="J688" s="4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3"/>
      <c r="Y688" s="3"/>
      <c r="Z688" s="3"/>
      <c r="AA688" s="3"/>
      <c r="AB688" s="6"/>
      <c r="AE688" s="7"/>
      <c r="AF688" s="7"/>
    </row>
    <row r="689" spans="6:32" ht="15.75" customHeight="1">
      <c r="F689" s="2"/>
      <c r="G689" s="3"/>
      <c r="J689" s="4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3"/>
      <c r="Y689" s="3"/>
      <c r="Z689" s="3"/>
      <c r="AA689" s="3"/>
      <c r="AB689" s="6"/>
      <c r="AE689" s="7"/>
      <c r="AF689" s="7"/>
    </row>
    <row r="690" spans="6:32" ht="15.75" customHeight="1">
      <c r="F690" s="2"/>
      <c r="G690" s="3"/>
      <c r="J690" s="4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3"/>
      <c r="Y690" s="3"/>
      <c r="Z690" s="3"/>
      <c r="AA690" s="3"/>
      <c r="AB690" s="6"/>
      <c r="AE690" s="7"/>
      <c r="AF690" s="7"/>
    </row>
    <row r="691" spans="6:32" ht="15.75" customHeight="1">
      <c r="F691" s="2"/>
      <c r="G691" s="3"/>
      <c r="J691" s="4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3"/>
      <c r="Y691" s="3"/>
      <c r="Z691" s="3"/>
      <c r="AA691" s="3"/>
      <c r="AB691" s="6"/>
      <c r="AE691" s="7"/>
      <c r="AF691" s="7"/>
    </row>
    <row r="692" spans="6:32" ht="15.75" customHeight="1">
      <c r="F692" s="2"/>
      <c r="G692" s="3"/>
      <c r="J692" s="4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3"/>
      <c r="Y692" s="3"/>
      <c r="Z692" s="3"/>
      <c r="AA692" s="3"/>
      <c r="AB692" s="6"/>
      <c r="AE692" s="7"/>
      <c r="AF692" s="7"/>
    </row>
    <row r="693" spans="6:32" ht="15.75" customHeight="1">
      <c r="F693" s="2"/>
      <c r="G693" s="3"/>
      <c r="J693" s="4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3"/>
      <c r="Y693" s="3"/>
      <c r="Z693" s="3"/>
      <c r="AA693" s="3"/>
      <c r="AB693" s="6"/>
      <c r="AE693" s="7"/>
      <c r="AF693" s="7"/>
    </row>
    <row r="694" spans="6:32" ht="15.75" customHeight="1">
      <c r="F694" s="2"/>
      <c r="G694" s="3"/>
      <c r="J694" s="4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3"/>
      <c r="Y694" s="3"/>
      <c r="Z694" s="3"/>
      <c r="AA694" s="3"/>
      <c r="AB694" s="6"/>
      <c r="AE694" s="7"/>
      <c r="AF694" s="7"/>
    </row>
    <row r="695" spans="6:32" ht="15.75" customHeight="1">
      <c r="F695" s="2"/>
      <c r="G695" s="3"/>
      <c r="J695" s="4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3"/>
      <c r="Y695" s="3"/>
      <c r="Z695" s="3"/>
      <c r="AA695" s="3"/>
      <c r="AB695" s="6"/>
      <c r="AE695" s="7"/>
      <c r="AF695" s="7"/>
    </row>
    <row r="696" spans="6:32" ht="15.75" customHeight="1">
      <c r="F696" s="2"/>
      <c r="G696" s="3"/>
      <c r="J696" s="4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3"/>
      <c r="Y696" s="3"/>
      <c r="Z696" s="3"/>
      <c r="AA696" s="3"/>
      <c r="AB696" s="6"/>
      <c r="AE696" s="7"/>
      <c r="AF696" s="7"/>
    </row>
    <row r="697" spans="6:32" ht="15.75" customHeight="1">
      <c r="F697" s="2"/>
      <c r="G697" s="3"/>
      <c r="J697" s="4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3"/>
      <c r="Y697" s="3"/>
      <c r="Z697" s="3"/>
      <c r="AA697" s="3"/>
      <c r="AB697" s="6"/>
      <c r="AE697" s="7"/>
      <c r="AF697" s="7"/>
    </row>
    <row r="698" spans="6:32" ht="15.75" customHeight="1">
      <c r="F698" s="2"/>
      <c r="G698" s="3"/>
      <c r="J698" s="4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3"/>
      <c r="Y698" s="3"/>
      <c r="Z698" s="3"/>
      <c r="AA698" s="3"/>
      <c r="AB698" s="6"/>
      <c r="AE698" s="7"/>
      <c r="AF698" s="7"/>
    </row>
    <row r="699" spans="6:32" ht="15.75" customHeight="1">
      <c r="F699" s="2"/>
      <c r="G699" s="3"/>
      <c r="J699" s="4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3"/>
      <c r="Y699" s="3"/>
      <c r="Z699" s="3"/>
      <c r="AA699" s="3"/>
      <c r="AB699" s="6"/>
      <c r="AE699" s="7"/>
      <c r="AF699" s="7"/>
    </row>
    <row r="700" spans="6:32" ht="15.75" customHeight="1">
      <c r="F700" s="2"/>
      <c r="G700" s="3"/>
      <c r="J700" s="4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3"/>
      <c r="Y700" s="3"/>
      <c r="Z700" s="3"/>
      <c r="AA700" s="3"/>
      <c r="AB700" s="6"/>
      <c r="AE700" s="7"/>
      <c r="AF700" s="7"/>
    </row>
    <row r="701" spans="6:32" ht="15.75" customHeight="1">
      <c r="F701" s="2"/>
      <c r="G701" s="3"/>
      <c r="J701" s="4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3"/>
      <c r="Y701" s="3"/>
      <c r="Z701" s="3"/>
      <c r="AA701" s="3"/>
      <c r="AB701" s="6"/>
      <c r="AE701" s="7"/>
      <c r="AF701" s="7"/>
    </row>
    <row r="702" spans="6:32" ht="15.75" customHeight="1">
      <c r="F702" s="2"/>
      <c r="G702" s="3"/>
      <c r="J702" s="4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3"/>
      <c r="Y702" s="3"/>
      <c r="Z702" s="3"/>
      <c r="AA702" s="3"/>
      <c r="AB702" s="6"/>
      <c r="AE702" s="7"/>
      <c r="AF702" s="7"/>
    </row>
    <row r="703" spans="6:32" ht="15.75" customHeight="1">
      <c r="F703" s="2"/>
      <c r="G703" s="3"/>
      <c r="J703" s="4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3"/>
      <c r="Y703" s="3"/>
      <c r="Z703" s="3"/>
      <c r="AA703" s="3"/>
      <c r="AB703" s="6"/>
      <c r="AE703" s="7"/>
      <c r="AF703" s="7"/>
    </row>
    <row r="704" spans="6:32" ht="15.75" customHeight="1">
      <c r="F704" s="2"/>
      <c r="G704" s="3"/>
      <c r="J704" s="4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3"/>
      <c r="Y704" s="3"/>
      <c r="Z704" s="3"/>
      <c r="AA704" s="3"/>
      <c r="AB704" s="6"/>
      <c r="AE704" s="7"/>
      <c r="AF704" s="7"/>
    </row>
    <row r="705" spans="6:32" ht="15.75" customHeight="1">
      <c r="F705" s="2"/>
      <c r="G705" s="3"/>
      <c r="J705" s="4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3"/>
      <c r="Y705" s="3"/>
      <c r="Z705" s="3"/>
      <c r="AA705" s="3"/>
      <c r="AB705" s="6"/>
      <c r="AE705" s="7"/>
      <c r="AF705" s="7"/>
    </row>
    <row r="706" spans="6:32" ht="15.75" customHeight="1">
      <c r="F706" s="2"/>
      <c r="G706" s="3"/>
      <c r="J706" s="4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3"/>
      <c r="Y706" s="3"/>
      <c r="Z706" s="3"/>
      <c r="AA706" s="3"/>
      <c r="AB706" s="6"/>
      <c r="AE706" s="7"/>
      <c r="AF706" s="7"/>
    </row>
    <row r="707" spans="6:32" ht="15.75" customHeight="1">
      <c r="F707" s="2"/>
      <c r="G707" s="3"/>
      <c r="J707" s="4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3"/>
      <c r="Y707" s="3"/>
      <c r="Z707" s="3"/>
      <c r="AA707" s="3"/>
      <c r="AB707" s="6"/>
      <c r="AE707" s="7"/>
      <c r="AF707" s="7"/>
    </row>
    <row r="708" spans="6:32" ht="15.75" customHeight="1">
      <c r="F708" s="2"/>
      <c r="G708" s="3"/>
      <c r="J708" s="4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3"/>
      <c r="Y708" s="3"/>
      <c r="Z708" s="3"/>
      <c r="AA708" s="3"/>
      <c r="AB708" s="6"/>
      <c r="AE708" s="7"/>
      <c r="AF708" s="7"/>
    </row>
    <row r="709" spans="6:32" ht="15.75" customHeight="1">
      <c r="F709" s="2"/>
      <c r="G709" s="3"/>
      <c r="J709" s="4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3"/>
      <c r="Y709" s="3"/>
      <c r="Z709" s="3"/>
      <c r="AA709" s="3"/>
      <c r="AB709" s="6"/>
      <c r="AE709" s="7"/>
      <c r="AF709" s="7"/>
    </row>
    <row r="710" spans="6:32" ht="15.75" customHeight="1">
      <c r="F710" s="2"/>
      <c r="G710" s="3"/>
      <c r="J710" s="4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3"/>
      <c r="Y710" s="3"/>
      <c r="Z710" s="3"/>
      <c r="AA710" s="3"/>
      <c r="AB710" s="6"/>
      <c r="AE710" s="7"/>
      <c r="AF710" s="7"/>
    </row>
    <row r="711" spans="6:32" ht="15.75" customHeight="1">
      <c r="F711" s="2"/>
      <c r="G711" s="3"/>
      <c r="J711" s="4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3"/>
      <c r="Y711" s="3"/>
      <c r="Z711" s="3"/>
      <c r="AA711" s="3"/>
      <c r="AB711" s="6"/>
      <c r="AE711" s="7"/>
      <c r="AF711" s="7"/>
    </row>
    <row r="712" spans="6:32" ht="15.75" customHeight="1">
      <c r="F712" s="2"/>
      <c r="G712" s="3"/>
      <c r="J712" s="4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3"/>
      <c r="Y712" s="3"/>
      <c r="Z712" s="3"/>
      <c r="AA712" s="3"/>
      <c r="AB712" s="6"/>
      <c r="AE712" s="7"/>
      <c r="AF712" s="7"/>
    </row>
    <row r="713" spans="6:32" ht="15.75" customHeight="1">
      <c r="F713" s="2"/>
      <c r="G713" s="3"/>
      <c r="J713" s="4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3"/>
      <c r="Y713" s="3"/>
      <c r="Z713" s="3"/>
      <c r="AA713" s="3"/>
      <c r="AB713" s="6"/>
      <c r="AE713" s="7"/>
      <c r="AF713" s="7"/>
    </row>
    <row r="714" spans="6:32" ht="15.75" customHeight="1">
      <c r="F714" s="2"/>
      <c r="G714" s="3"/>
      <c r="J714" s="4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3"/>
      <c r="Y714" s="3"/>
      <c r="Z714" s="3"/>
      <c r="AA714" s="3"/>
      <c r="AB714" s="6"/>
      <c r="AE714" s="7"/>
      <c r="AF714" s="7"/>
    </row>
    <row r="715" spans="6:32" ht="15.75" customHeight="1">
      <c r="F715" s="2"/>
      <c r="G715" s="3"/>
      <c r="J715" s="4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3"/>
      <c r="Y715" s="3"/>
      <c r="Z715" s="3"/>
      <c r="AA715" s="3"/>
      <c r="AB715" s="6"/>
      <c r="AE715" s="7"/>
      <c r="AF715" s="7"/>
    </row>
    <row r="716" spans="6:32" ht="15.75" customHeight="1">
      <c r="F716" s="2"/>
      <c r="G716" s="3"/>
      <c r="J716" s="4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3"/>
      <c r="Y716" s="3"/>
      <c r="Z716" s="3"/>
      <c r="AA716" s="3"/>
      <c r="AB716" s="6"/>
      <c r="AE716" s="7"/>
      <c r="AF716" s="7"/>
    </row>
    <row r="717" spans="6:32" ht="15.75" customHeight="1">
      <c r="F717" s="2"/>
      <c r="G717" s="3"/>
      <c r="J717" s="4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3"/>
      <c r="Y717" s="3"/>
      <c r="Z717" s="3"/>
      <c r="AA717" s="3"/>
      <c r="AB717" s="6"/>
      <c r="AE717" s="7"/>
      <c r="AF717" s="7"/>
    </row>
    <row r="718" spans="6:32" ht="15.75" customHeight="1">
      <c r="F718" s="2"/>
      <c r="G718" s="3"/>
      <c r="J718" s="4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3"/>
      <c r="Y718" s="3"/>
      <c r="Z718" s="3"/>
      <c r="AA718" s="3"/>
      <c r="AB718" s="6"/>
      <c r="AE718" s="7"/>
      <c r="AF718" s="7"/>
    </row>
    <row r="719" spans="6:32" ht="15.75" customHeight="1">
      <c r="F719" s="2"/>
      <c r="G719" s="3"/>
      <c r="J719" s="4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3"/>
      <c r="Y719" s="3"/>
      <c r="Z719" s="3"/>
      <c r="AA719" s="3"/>
      <c r="AB719" s="6"/>
      <c r="AE719" s="7"/>
      <c r="AF719" s="7"/>
    </row>
    <row r="720" spans="6:32" ht="15.75" customHeight="1">
      <c r="F720" s="2"/>
      <c r="G720" s="3"/>
      <c r="J720" s="4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3"/>
      <c r="Y720" s="3"/>
      <c r="Z720" s="3"/>
      <c r="AA720" s="3"/>
      <c r="AB720" s="6"/>
      <c r="AE720" s="7"/>
      <c r="AF720" s="7"/>
    </row>
    <row r="721" spans="6:32" ht="15.75" customHeight="1">
      <c r="F721" s="2"/>
      <c r="G721" s="3"/>
      <c r="J721" s="4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3"/>
      <c r="Y721" s="3"/>
      <c r="Z721" s="3"/>
      <c r="AA721" s="3"/>
      <c r="AB721" s="6"/>
      <c r="AE721" s="7"/>
      <c r="AF721" s="7"/>
    </row>
    <row r="722" spans="6:32" ht="15.75" customHeight="1">
      <c r="F722" s="2"/>
      <c r="G722" s="3"/>
      <c r="J722" s="4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3"/>
      <c r="Y722" s="3"/>
      <c r="Z722" s="3"/>
      <c r="AA722" s="3"/>
      <c r="AB722" s="6"/>
      <c r="AE722" s="7"/>
      <c r="AF722" s="7"/>
    </row>
    <row r="723" spans="6:32" ht="15.75" customHeight="1">
      <c r="F723" s="2"/>
      <c r="G723" s="3"/>
      <c r="J723" s="4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3"/>
      <c r="Y723" s="3"/>
      <c r="Z723" s="3"/>
      <c r="AA723" s="3"/>
      <c r="AB723" s="6"/>
      <c r="AE723" s="7"/>
      <c r="AF723" s="7"/>
    </row>
    <row r="724" spans="6:32" ht="15.75" customHeight="1">
      <c r="F724" s="2"/>
      <c r="G724" s="3"/>
      <c r="J724" s="4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3"/>
      <c r="Y724" s="3"/>
      <c r="Z724" s="3"/>
      <c r="AA724" s="3"/>
      <c r="AB724" s="6"/>
      <c r="AE724" s="7"/>
      <c r="AF724" s="7"/>
    </row>
    <row r="725" spans="6:32" ht="15.75" customHeight="1">
      <c r="F725" s="2"/>
      <c r="G725" s="3"/>
      <c r="J725" s="4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3"/>
      <c r="Y725" s="3"/>
      <c r="Z725" s="3"/>
      <c r="AA725" s="3"/>
      <c r="AB725" s="6"/>
      <c r="AE725" s="7"/>
      <c r="AF725" s="7"/>
    </row>
    <row r="726" spans="6:32" ht="15.75" customHeight="1">
      <c r="F726" s="2"/>
      <c r="G726" s="3"/>
      <c r="J726" s="4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3"/>
      <c r="Y726" s="3"/>
      <c r="Z726" s="3"/>
      <c r="AA726" s="3"/>
      <c r="AB726" s="6"/>
      <c r="AE726" s="7"/>
      <c r="AF726" s="7"/>
    </row>
    <row r="727" spans="6:32" ht="15.75" customHeight="1">
      <c r="F727" s="2"/>
      <c r="G727" s="3"/>
      <c r="J727" s="4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3"/>
      <c r="Y727" s="3"/>
      <c r="Z727" s="3"/>
      <c r="AA727" s="3"/>
      <c r="AB727" s="6"/>
      <c r="AE727" s="7"/>
      <c r="AF727" s="7"/>
    </row>
    <row r="728" spans="6:32" ht="15.75" customHeight="1">
      <c r="F728" s="2"/>
      <c r="G728" s="3"/>
      <c r="J728" s="4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3"/>
      <c r="Y728" s="3"/>
      <c r="Z728" s="3"/>
      <c r="AA728" s="3"/>
      <c r="AB728" s="6"/>
      <c r="AE728" s="7"/>
      <c r="AF728" s="7"/>
    </row>
    <row r="729" spans="6:32" ht="15.75" customHeight="1">
      <c r="F729" s="2"/>
      <c r="G729" s="3"/>
      <c r="J729" s="4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3"/>
      <c r="Y729" s="3"/>
      <c r="Z729" s="3"/>
      <c r="AA729" s="3"/>
      <c r="AB729" s="6"/>
      <c r="AE729" s="7"/>
      <c r="AF729" s="7"/>
    </row>
    <row r="730" spans="6:32" ht="15.75" customHeight="1">
      <c r="F730" s="2"/>
      <c r="G730" s="3"/>
      <c r="J730" s="4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3"/>
      <c r="Y730" s="3"/>
      <c r="Z730" s="3"/>
      <c r="AA730" s="3"/>
      <c r="AB730" s="6"/>
      <c r="AE730" s="7"/>
      <c r="AF730" s="7"/>
    </row>
    <row r="731" spans="6:32" ht="15.75" customHeight="1">
      <c r="F731" s="2"/>
      <c r="G731" s="3"/>
      <c r="J731" s="4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3"/>
      <c r="Y731" s="3"/>
      <c r="Z731" s="3"/>
      <c r="AA731" s="3"/>
      <c r="AB731" s="6"/>
      <c r="AE731" s="7"/>
      <c r="AF731" s="7"/>
    </row>
    <row r="732" spans="6:32" ht="15.75" customHeight="1">
      <c r="F732" s="2"/>
      <c r="G732" s="3"/>
      <c r="J732" s="4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3"/>
      <c r="Y732" s="3"/>
      <c r="Z732" s="3"/>
      <c r="AA732" s="3"/>
      <c r="AB732" s="6"/>
      <c r="AE732" s="7"/>
      <c r="AF732" s="7"/>
    </row>
    <row r="733" spans="6:32" ht="15.75" customHeight="1">
      <c r="F733" s="2"/>
      <c r="G733" s="3"/>
      <c r="J733" s="4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3"/>
      <c r="Y733" s="3"/>
      <c r="Z733" s="3"/>
      <c r="AA733" s="3"/>
      <c r="AB733" s="6"/>
      <c r="AE733" s="7"/>
      <c r="AF733" s="7"/>
    </row>
    <row r="734" spans="6:32" ht="15.75" customHeight="1">
      <c r="F734" s="2"/>
      <c r="G734" s="3"/>
      <c r="J734" s="4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3"/>
      <c r="Y734" s="3"/>
      <c r="Z734" s="3"/>
      <c r="AA734" s="3"/>
      <c r="AB734" s="6"/>
      <c r="AE734" s="7"/>
      <c r="AF734" s="7"/>
    </row>
    <row r="735" spans="6:32" ht="15.75" customHeight="1">
      <c r="F735" s="2"/>
      <c r="G735" s="3"/>
      <c r="J735" s="4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3"/>
      <c r="Y735" s="3"/>
      <c r="Z735" s="3"/>
      <c r="AA735" s="3"/>
      <c r="AB735" s="6"/>
      <c r="AE735" s="7"/>
      <c r="AF735" s="7"/>
    </row>
    <row r="736" spans="6:32" ht="15.75" customHeight="1">
      <c r="F736" s="2"/>
      <c r="G736" s="3"/>
      <c r="J736" s="4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3"/>
      <c r="Y736" s="3"/>
      <c r="Z736" s="3"/>
      <c r="AA736" s="3"/>
      <c r="AB736" s="6"/>
      <c r="AE736" s="7"/>
      <c r="AF736" s="7"/>
    </row>
    <row r="737" spans="6:32" ht="15.75" customHeight="1">
      <c r="F737" s="2"/>
      <c r="G737" s="3"/>
      <c r="J737" s="4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3"/>
      <c r="Y737" s="3"/>
      <c r="Z737" s="3"/>
      <c r="AA737" s="3"/>
      <c r="AB737" s="6"/>
      <c r="AE737" s="7"/>
      <c r="AF737" s="7"/>
    </row>
    <row r="738" spans="6:32" ht="15.75" customHeight="1">
      <c r="F738" s="2"/>
      <c r="G738" s="3"/>
      <c r="J738" s="4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3"/>
      <c r="Y738" s="3"/>
      <c r="Z738" s="3"/>
      <c r="AA738" s="3"/>
      <c r="AB738" s="6"/>
      <c r="AE738" s="7"/>
      <c r="AF738" s="7"/>
    </row>
    <row r="739" spans="6:32" ht="15.75" customHeight="1">
      <c r="F739" s="2"/>
      <c r="G739" s="3"/>
      <c r="J739" s="4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3"/>
      <c r="Y739" s="3"/>
      <c r="Z739" s="3"/>
      <c r="AA739" s="3"/>
      <c r="AB739" s="6"/>
      <c r="AE739" s="7"/>
      <c r="AF739" s="7"/>
    </row>
    <row r="740" spans="6:32" ht="15.75" customHeight="1">
      <c r="F740" s="2"/>
      <c r="G740" s="3"/>
      <c r="J740" s="4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3"/>
      <c r="Y740" s="3"/>
      <c r="Z740" s="3"/>
      <c r="AA740" s="3"/>
      <c r="AB740" s="6"/>
      <c r="AE740" s="7"/>
      <c r="AF740" s="7"/>
    </row>
    <row r="741" spans="6:32" ht="15.75" customHeight="1">
      <c r="F741" s="2"/>
      <c r="G741" s="3"/>
      <c r="J741" s="4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3"/>
      <c r="Y741" s="3"/>
      <c r="Z741" s="3"/>
      <c r="AA741" s="3"/>
      <c r="AB741" s="6"/>
      <c r="AE741" s="7"/>
      <c r="AF741" s="7"/>
    </row>
    <row r="742" spans="6:32" ht="15.75" customHeight="1">
      <c r="F742" s="2"/>
      <c r="G742" s="3"/>
      <c r="J742" s="4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3"/>
      <c r="Y742" s="3"/>
      <c r="Z742" s="3"/>
      <c r="AA742" s="3"/>
      <c r="AB742" s="6"/>
      <c r="AE742" s="7"/>
      <c r="AF742" s="7"/>
    </row>
    <row r="743" spans="6:32" ht="15.75" customHeight="1">
      <c r="F743" s="2"/>
      <c r="G743" s="3"/>
      <c r="J743" s="4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3"/>
      <c r="Y743" s="3"/>
      <c r="Z743" s="3"/>
      <c r="AA743" s="3"/>
      <c r="AB743" s="6"/>
      <c r="AE743" s="7"/>
      <c r="AF743" s="7"/>
    </row>
    <row r="744" spans="6:32" ht="15.75" customHeight="1">
      <c r="F744" s="2"/>
      <c r="G744" s="3"/>
      <c r="J744" s="4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3"/>
      <c r="Y744" s="3"/>
      <c r="Z744" s="3"/>
      <c r="AA744" s="3"/>
      <c r="AB744" s="6"/>
      <c r="AE744" s="7"/>
      <c r="AF744" s="7"/>
    </row>
    <row r="745" spans="6:32" ht="15.75" customHeight="1">
      <c r="F745" s="2"/>
      <c r="G745" s="3"/>
      <c r="J745" s="4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3"/>
      <c r="Y745" s="3"/>
      <c r="Z745" s="3"/>
      <c r="AA745" s="3"/>
      <c r="AB745" s="6"/>
      <c r="AE745" s="7"/>
      <c r="AF745" s="7"/>
    </row>
    <row r="746" spans="6:32" ht="15.75" customHeight="1">
      <c r="F746" s="2"/>
      <c r="G746" s="3"/>
      <c r="J746" s="4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3"/>
      <c r="Y746" s="3"/>
      <c r="Z746" s="3"/>
      <c r="AA746" s="3"/>
      <c r="AB746" s="6"/>
      <c r="AE746" s="7"/>
      <c r="AF746" s="7"/>
    </row>
    <row r="747" spans="6:32" ht="15.75" customHeight="1">
      <c r="F747" s="2"/>
      <c r="G747" s="3"/>
      <c r="J747" s="4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3"/>
      <c r="Y747" s="3"/>
      <c r="Z747" s="3"/>
      <c r="AA747" s="3"/>
      <c r="AB747" s="6"/>
      <c r="AE747" s="7"/>
      <c r="AF747" s="7"/>
    </row>
    <row r="748" spans="6:32" ht="15.75" customHeight="1">
      <c r="F748" s="2"/>
      <c r="G748" s="3"/>
      <c r="J748" s="4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3"/>
      <c r="Y748" s="3"/>
      <c r="Z748" s="3"/>
      <c r="AA748" s="3"/>
      <c r="AB748" s="6"/>
      <c r="AE748" s="7"/>
      <c r="AF748" s="7"/>
    </row>
    <row r="749" spans="6:32" ht="15.75" customHeight="1">
      <c r="F749" s="2"/>
      <c r="G749" s="3"/>
      <c r="J749" s="4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3"/>
      <c r="Y749" s="3"/>
      <c r="Z749" s="3"/>
      <c r="AA749" s="3"/>
      <c r="AB749" s="6"/>
      <c r="AE749" s="7"/>
      <c r="AF749" s="7"/>
    </row>
    <row r="750" spans="6:32" ht="15.75" customHeight="1">
      <c r="F750" s="2"/>
      <c r="G750" s="3"/>
      <c r="J750" s="4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3"/>
      <c r="Y750" s="3"/>
      <c r="Z750" s="3"/>
      <c r="AA750" s="3"/>
      <c r="AB750" s="6"/>
      <c r="AE750" s="7"/>
      <c r="AF750" s="7"/>
    </row>
    <row r="751" spans="6:32" ht="15.75" customHeight="1">
      <c r="F751" s="2"/>
      <c r="G751" s="3"/>
      <c r="J751" s="4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3"/>
      <c r="Y751" s="3"/>
      <c r="Z751" s="3"/>
      <c r="AA751" s="3"/>
      <c r="AB751" s="6"/>
      <c r="AE751" s="7"/>
      <c r="AF751" s="7"/>
    </row>
    <row r="752" spans="6:32" ht="15.75" customHeight="1">
      <c r="F752" s="2"/>
      <c r="G752" s="3"/>
      <c r="J752" s="4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3"/>
      <c r="Y752" s="3"/>
      <c r="Z752" s="3"/>
      <c r="AA752" s="3"/>
      <c r="AB752" s="6"/>
      <c r="AE752" s="7"/>
      <c r="AF752" s="7"/>
    </row>
    <row r="753" spans="6:32" ht="15.75" customHeight="1">
      <c r="F753" s="2"/>
      <c r="G753" s="3"/>
      <c r="J753" s="4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3"/>
      <c r="Y753" s="3"/>
      <c r="Z753" s="3"/>
      <c r="AA753" s="3"/>
      <c r="AB753" s="6"/>
      <c r="AE753" s="7"/>
      <c r="AF753" s="7"/>
    </row>
    <row r="754" spans="6:32" ht="15.75" customHeight="1">
      <c r="F754" s="2"/>
      <c r="G754" s="3"/>
      <c r="J754" s="4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3"/>
      <c r="Y754" s="3"/>
      <c r="Z754" s="3"/>
      <c r="AA754" s="3"/>
      <c r="AB754" s="6"/>
      <c r="AE754" s="7"/>
      <c r="AF754" s="7"/>
    </row>
    <row r="755" spans="6:32" ht="15.75" customHeight="1">
      <c r="F755" s="2"/>
      <c r="G755" s="3"/>
      <c r="J755" s="4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3"/>
      <c r="Y755" s="3"/>
      <c r="Z755" s="3"/>
      <c r="AA755" s="3"/>
      <c r="AB755" s="6"/>
      <c r="AE755" s="7"/>
      <c r="AF755" s="7"/>
    </row>
    <row r="756" spans="6:32" ht="15.75" customHeight="1">
      <c r="F756" s="2"/>
      <c r="G756" s="3"/>
      <c r="J756" s="4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3"/>
      <c r="Y756" s="3"/>
      <c r="Z756" s="3"/>
      <c r="AA756" s="3"/>
      <c r="AB756" s="6"/>
      <c r="AE756" s="7"/>
      <c r="AF756" s="7"/>
    </row>
    <row r="757" spans="6:32" ht="15.75" customHeight="1">
      <c r="F757" s="2"/>
      <c r="G757" s="3"/>
      <c r="J757" s="4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3"/>
      <c r="Y757" s="3"/>
      <c r="Z757" s="3"/>
      <c r="AA757" s="3"/>
      <c r="AB757" s="6"/>
      <c r="AE757" s="7"/>
      <c r="AF757" s="7"/>
    </row>
    <row r="758" spans="6:32" ht="15.75" customHeight="1">
      <c r="F758" s="2"/>
      <c r="G758" s="3"/>
      <c r="J758" s="4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3"/>
      <c r="Y758" s="3"/>
      <c r="Z758" s="3"/>
      <c r="AA758" s="3"/>
      <c r="AB758" s="6"/>
      <c r="AE758" s="7"/>
      <c r="AF758" s="7"/>
    </row>
    <row r="759" spans="6:32" ht="15.75" customHeight="1">
      <c r="F759" s="2"/>
      <c r="G759" s="3"/>
      <c r="J759" s="4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3"/>
      <c r="Y759" s="3"/>
      <c r="Z759" s="3"/>
      <c r="AA759" s="3"/>
      <c r="AB759" s="6"/>
      <c r="AE759" s="7"/>
      <c r="AF759" s="7"/>
    </row>
    <row r="760" spans="6:32" ht="15.75" customHeight="1">
      <c r="F760" s="2"/>
      <c r="G760" s="3"/>
      <c r="J760" s="4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3"/>
      <c r="Y760" s="3"/>
      <c r="Z760" s="3"/>
      <c r="AA760" s="3"/>
      <c r="AB760" s="6"/>
      <c r="AE760" s="7"/>
      <c r="AF760" s="7"/>
    </row>
    <row r="761" spans="6:32" ht="15.75" customHeight="1">
      <c r="F761" s="2"/>
      <c r="G761" s="3"/>
      <c r="J761" s="4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3"/>
      <c r="Y761" s="3"/>
      <c r="Z761" s="3"/>
      <c r="AA761" s="3"/>
      <c r="AB761" s="6"/>
      <c r="AE761" s="7"/>
      <c r="AF761" s="7"/>
    </row>
    <row r="762" spans="6:32" ht="15.75" customHeight="1">
      <c r="F762" s="2"/>
      <c r="G762" s="3"/>
      <c r="J762" s="4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3"/>
      <c r="Y762" s="3"/>
      <c r="Z762" s="3"/>
      <c r="AA762" s="3"/>
      <c r="AB762" s="6"/>
      <c r="AE762" s="7"/>
      <c r="AF762" s="7"/>
    </row>
    <row r="763" spans="6:32" ht="15.75" customHeight="1">
      <c r="F763" s="2"/>
      <c r="G763" s="3"/>
      <c r="J763" s="4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3"/>
      <c r="Y763" s="3"/>
      <c r="Z763" s="3"/>
      <c r="AA763" s="3"/>
      <c r="AB763" s="6"/>
      <c r="AE763" s="7"/>
      <c r="AF763" s="7"/>
    </row>
    <row r="764" spans="6:32" ht="15.75" customHeight="1">
      <c r="F764" s="2"/>
      <c r="G764" s="3"/>
      <c r="J764" s="4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3"/>
      <c r="Y764" s="3"/>
      <c r="Z764" s="3"/>
      <c r="AA764" s="3"/>
      <c r="AB764" s="6"/>
      <c r="AE764" s="7"/>
      <c r="AF764" s="7"/>
    </row>
    <row r="765" spans="6:32" ht="15.75" customHeight="1">
      <c r="F765" s="2"/>
      <c r="G765" s="3"/>
      <c r="J765" s="4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3"/>
      <c r="Y765" s="3"/>
      <c r="Z765" s="3"/>
      <c r="AA765" s="3"/>
      <c r="AB765" s="6"/>
      <c r="AE765" s="7"/>
      <c r="AF765" s="7"/>
    </row>
    <row r="766" spans="6:32" ht="15.75" customHeight="1">
      <c r="F766" s="2"/>
      <c r="G766" s="3"/>
      <c r="J766" s="4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3"/>
      <c r="Y766" s="3"/>
      <c r="Z766" s="3"/>
      <c r="AA766" s="3"/>
      <c r="AB766" s="6"/>
      <c r="AE766" s="7"/>
      <c r="AF766" s="7"/>
    </row>
    <row r="767" spans="6:32" ht="15.75" customHeight="1">
      <c r="F767" s="2"/>
      <c r="G767" s="3"/>
      <c r="J767" s="4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3"/>
      <c r="Y767" s="3"/>
      <c r="Z767" s="3"/>
      <c r="AA767" s="3"/>
      <c r="AB767" s="6"/>
      <c r="AE767" s="7"/>
      <c r="AF767" s="7"/>
    </row>
    <row r="768" spans="6:32" ht="15.75" customHeight="1">
      <c r="F768" s="2"/>
      <c r="G768" s="3"/>
      <c r="J768" s="4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3"/>
      <c r="Y768" s="3"/>
      <c r="Z768" s="3"/>
      <c r="AA768" s="3"/>
      <c r="AB768" s="6"/>
      <c r="AE768" s="7"/>
      <c r="AF768" s="7"/>
    </row>
    <row r="769" spans="6:32" ht="15.75" customHeight="1">
      <c r="F769" s="2"/>
      <c r="G769" s="3"/>
      <c r="J769" s="4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3"/>
      <c r="Y769" s="3"/>
      <c r="Z769" s="3"/>
      <c r="AA769" s="3"/>
      <c r="AB769" s="6"/>
      <c r="AE769" s="7"/>
      <c r="AF769" s="7"/>
    </row>
    <row r="770" spans="6:32" ht="15.75" customHeight="1">
      <c r="F770" s="2"/>
      <c r="G770" s="3"/>
      <c r="J770" s="4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3"/>
      <c r="Y770" s="3"/>
      <c r="Z770" s="3"/>
      <c r="AA770" s="3"/>
      <c r="AB770" s="6"/>
      <c r="AE770" s="7"/>
      <c r="AF770" s="7"/>
    </row>
    <row r="771" spans="6:32" ht="15.75" customHeight="1">
      <c r="F771" s="2"/>
      <c r="G771" s="3"/>
      <c r="J771" s="4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3"/>
      <c r="Y771" s="3"/>
      <c r="Z771" s="3"/>
      <c r="AA771" s="3"/>
      <c r="AB771" s="6"/>
      <c r="AE771" s="7"/>
      <c r="AF771" s="7"/>
    </row>
    <row r="772" spans="6:32" ht="15.75" customHeight="1">
      <c r="F772" s="2"/>
      <c r="G772" s="3"/>
      <c r="J772" s="4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3"/>
      <c r="Y772" s="3"/>
      <c r="Z772" s="3"/>
      <c r="AA772" s="3"/>
      <c r="AB772" s="6"/>
      <c r="AE772" s="7"/>
      <c r="AF772" s="7"/>
    </row>
    <row r="773" spans="6:32" ht="15.75" customHeight="1">
      <c r="F773" s="2"/>
      <c r="G773" s="3"/>
      <c r="J773" s="4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3"/>
      <c r="Y773" s="3"/>
      <c r="Z773" s="3"/>
      <c r="AA773" s="3"/>
      <c r="AB773" s="6"/>
      <c r="AE773" s="7"/>
      <c r="AF773" s="7"/>
    </row>
    <row r="774" spans="6:32" ht="15.75" customHeight="1">
      <c r="F774" s="2"/>
      <c r="G774" s="3"/>
      <c r="J774" s="4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3"/>
      <c r="Y774" s="3"/>
      <c r="Z774" s="3"/>
      <c r="AA774" s="3"/>
      <c r="AB774" s="6"/>
      <c r="AE774" s="7"/>
      <c r="AF774" s="7"/>
    </row>
    <row r="775" spans="6:32" ht="15.75" customHeight="1">
      <c r="F775" s="2"/>
      <c r="G775" s="3"/>
      <c r="J775" s="4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3"/>
      <c r="Y775" s="3"/>
      <c r="Z775" s="3"/>
      <c r="AA775" s="3"/>
      <c r="AB775" s="6"/>
      <c r="AE775" s="7"/>
      <c r="AF775" s="7"/>
    </row>
    <row r="776" spans="6:32" ht="15.75" customHeight="1">
      <c r="F776" s="2"/>
      <c r="G776" s="3"/>
      <c r="J776" s="4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3"/>
      <c r="Y776" s="3"/>
      <c r="Z776" s="3"/>
      <c r="AA776" s="3"/>
      <c r="AB776" s="6"/>
      <c r="AE776" s="7"/>
      <c r="AF776" s="7"/>
    </row>
    <row r="777" spans="6:32" ht="15.75" customHeight="1">
      <c r="F777" s="2"/>
      <c r="G777" s="3"/>
      <c r="J777" s="4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3"/>
      <c r="Y777" s="3"/>
      <c r="Z777" s="3"/>
      <c r="AA777" s="3"/>
      <c r="AB777" s="6"/>
      <c r="AE777" s="7"/>
      <c r="AF777" s="7"/>
    </row>
    <row r="778" spans="6:32" ht="15.75" customHeight="1">
      <c r="F778" s="2"/>
      <c r="G778" s="3"/>
      <c r="J778" s="4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3"/>
      <c r="Y778" s="3"/>
      <c r="Z778" s="3"/>
      <c r="AA778" s="3"/>
      <c r="AB778" s="6"/>
      <c r="AE778" s="7"/>
      <c r="AF778" s="7"/>
    </row>
    <row r="779" spans="6:32" ht="15.75" customHeight="1">
      <c r="F779" s="2"/>
      <c r="G779" s="3"/>
      <c r="J779" s="4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3"/>
      <c r="Y779" s="3"/>
      <c r="Z779" s="3"/>
      <c r="AA779" s="3"/>
      <c r="AB779" s="6"/>
      <c r="AE779" s="7"/>
      <c r="AF779" s="7"/>
    </row>
    <row r="780" spans="6:32" ht="15.75" customHeight="1">
      <c r="F780" s="2"/>
      <c r="G780" s="3"/>
      <c r="J780" s="4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3"/>
      <c r="Y780" s="3"/>
      <c r="Z780" s="3"/>
      <c r="AA780" s="3"/>
      <c r="AB780" s="6"/>
      <c r="AE780" s="7"/>
      <c r="AF780" s="7"/>
    </row>
    <row r="781" spans="6:32" ht="15.75" customHeight="1">
      <c r="F781" s="2"/>
      <c r="G781" s="3"/>
      <c r="J781" s="4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3"/>
      <c r="Y781" s="3"/>
      <c r="Z781" s="3"/>
      <c r="AA781" s="3"/>
      <c r="AB781" s="6"/>
      <c r="AE781" s="7"/>
      <c r="AF781" s="7"/>
    </row>
    <row r="782" spans="6:32" ht="15.75" customHeight="1">
      <c r="F782" s="2"/>
      <c r="G782" s="3"/>
      <c r="J782" s="4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3"/>
      <c r="Y782" s="3"/>
      <c r="Z782" s="3"/>
      <c r="AA782" s="3"/>
      <c r="AB782" s="6"/>
      <c r="AE782" s="7"/>
      <c r="AF782" s="7"/>
    </row>
    <row r="783" spans="6:32" ht="15.75" customHeight="1">
      <c r="F783" s="2"/>
      <c r="G783" s="3"/>
      <c r="J783" s="4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3"/>
      <c r="Y783" s="3"/>
      <c r="Z783" s="3"/>
      <c r="AA783" s="3"/>
      <c r="AB783" s="6"/>
      <c r="AE783" s="7"/>
      <c r="AF783" s="7"/>
    </row>
    <row r="784" spans="6:32" ht="15.75" customHeight="1">
      <c r="F784" s="2"/>
      <c r="G784" s="3"/>
      <c r="J784" s="4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3"/>
      <c r="Y784" s="3"/>
      <c r="Z784" s="3"/>
      <c r="AA784" s="3"/>
      <c r="AB784" s="6"/>
      <c r="AE784" s="7"/>
      <c r="AF784" s="7"/>
    </row>
    <row r="785" spans="6:32" ht="15.75" customHeight="1">
      <c r="F785" s="2"/>
      <c r="G785" s="3"/>
      <c r="J785" s="4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3"/>
      <c r="Y785" s="3"/>
      <c r="Z785" s="3"/>
      <c r="AA785" s="3"/>
      <c r="AB785" s="6"/>
      <c r="AE785" s="7"/>
      <c r="AF785" s="7"/>
    </row>
    <row r="786" spans="6:32" ht="15.75" customHeight="1">
      <c r="F786" s="2"/>
      <c r="G786" s="3"/>
      <c r="J786" s="4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3"/>
      <c r="Y786" s="3"/>
      <c r="Z786" s="3"/>
      <c r="AA786" s="3"/>
      <c r="AB786" s="6"/>
      <c r="AE786" s="7"/>
      <c r="AF786" s="7"/>
    </row>
    <row r="787" spans="6:32" ht="15.75" customHeight="1">
      <c r="F787" s="2"/>
      <c r="G787" s="3"/>
      <c r="J787" s="4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3"/>
      <c r="Y787" s="3"/>
      <c r="Z787" s="3"/>
      <c r="AA787" s="3"/>
      <c r="AB787" s="6"/>
      <c r="AE787" s="7"/>
      <c r="AF787" s="7"/>
    </row>
    <row r="788" spans="6:32" ht="15.75" customHeight="1">
      <c r="F788" s="2"/>
      <c r="G788" s="3"/>
      <c r="J788" s="4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3"/>
      <c r="Y788" s="3"/>
      <c r="Z788" s="3"/>
      <c r="AA788" s="3"/>
      <c r="AB788" s="6"/>
      <c r="AE788" s="7"/>
      <c r="AF788" s="7"/>
    </row>
    <row r="789" spans="6:32" ht="15.75" customHeight="1">
      <c r="F789" s="2"/>
      <c r="G789" s="3"/>
      <c r="J789" s="4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3"/>
      <c r="Y789" s="3"/>
      <c r="Z789" s="3"/>
      <c r="AA789" s="3"/>
      <c r="AB789" s="6"/>
      <c r="AE789" s="7"/>
      <c r="AF789" s="7"/>
    </row>
    <row r="790" spans="6:32" ht="15.75" customHeight="1">
      <c r="F790" s="2"/>
      <c r="G790" s="3"/>
      <c r="J790" s="4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3"/>
      <c r="Y790" s="3"/>
      <c r="Z790" s="3"/>
      <c r="AA790" s="3"/>
      <c r="AB790" s="6"/>
      <c r="AE790" s="7"/>
      <c r="AF790" s="7"/>
    </row>
    <row r="791" spans="6:32" ht="15.75" customHeight="1">
      <c r="F791" s="2"/>
      <c r="G791" s="3"/>
      <c r="J791" s="4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3"/>
      <c r="Y791" s="3"/>
      <c r="Z791" s="3"/>
      <c r="AA791" s="3"/>
      <c r="AB791" s="6"/>
      <c r="AE791" s="7"/>
      <c r="AF791" s="7"/>
    </row>
    <row r="792" spans="6:32" ht="15.75" customHeight="1">
      <c r="F792" s="2"/>
      <c r="G792" s="3"/>
      <c r="J792" s="4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3"/>
      <c r="Y792" s="3"/>
      <c r="Z792" s="3"/>
      <c r="AA792" s="3"/>
      <c r="AB792" s="6"/>
      <c r="AE792" s="7"/>
      <c r="AF792" s="7"/>
    </row>
    <row r="793" spans="6:32" ht="15.75" customHeight="1">
      <c r="F793" s="2"/>
      <c r="G793" s="3"/>
      <c r="J793" s="4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3"/>
      <c r="Y793" s="3"/>
      <c r="Z793" s="3"/>
      <c r="AA793" s="3"/>
      <c r="AB793" s="6"/>
      <c r="AE793" s="7"/>
      <c r="AF793" s="7"/>
    </row>
    <row r="794" spans="6:32" ht="15.75" customHeight="1">
      <c r="F794" s="2"/>
      <c r="G794" s="3"/>
      <c r="J794" s="4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3"/>
      <c r="Y794" s="3"/>
      <c r="Z794" s="3"/>
      <c r="AA794" s="3"/>
      <c r="AB794" s="6"/>
      <c r="AE794" s="7"/>
      <c r="AF794" s="7"/>
    </row>
    <row r="795" spans="6:32" ht="15.75" customHeight="1">
      <c r="F795" s="2"/>
      <c r="G795" s="3"/>
      <c r="J795" s="4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3"/>
      <c r="Y795" s="3"/>
      <c r="Z795" s="3"/>
      <c r="AA795" s="3"/>
      <c r="AB795" s="6"/>
      <c r="AE795" s="7"/>
      <c r="AF795" s="7"/>
    </row>
    <row r="796" spans="6:32" ht="15.75" customHeight="1">
      <c r="F796" s="2"/>
      <c r="G796" s="3"/>
      <c r="J796" s="4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3"/>
      <c r="Y796" s="3"/>
      <c r="Z796" s="3"/>
      <c r="AA796" s="3"/>
      <c r="AB796" s="6"/>
      <c r="AE796" s="7"/>
      <c r="AF796" s="7"/>
    </row>
    <row r="797" spans="6:32" ht="15.75" customHeight="1">
      <c r="F797" s="2"/>
      <c r="G797" s="3"/>
      <c r="J797" s="4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3"/>
      <c r="Y797" s="3"/>
      <c r="Z797" s="3"/>
      <c r="AA797" s="3"/>
      <c r="AB797" s="6"/>
      <c r="AE797" s="7"/>
      <c r="AF797" s="7"/>
    </row>
    <row r="798" spans="6:32" ht="15.75" customHeight="1">
      <c r="F798" s="2"/>
      <c r="G798" s="3"/>
      <c r="J798" s="4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3"/>
      <c r="Y798" s="3"/>
      <c r="Z798" s="3"/>
      <c r="AA798" s="3"/>
      <c r="AB798" s="6"/>
      <c r="AE798" s="7"/>
      <c r="AF798" s="7"/>
    </row>
    <row r="799" spans="6:32" ht="15.75" customHeight="1">
      <c r="F799" s="2"/>
      <c r="G799" s="3"/>
      <c r="J799" s="4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3"/>
      <c r="Y799" s="3"/>
      <c r="Z799" s="3"/>
      <c r="AA799" s="3"/>
      <c r="AB799" s="6"/>
      <c r="AE799" s="7"/>
      <c r="AF799" s="7"/>
    </row>
    <row r="800" spans="6:32" ht="15.75" customHeight="1">
      <c r="F800" s="2"/>
      <c r="G800" s="3"/>
      <c r="J800" s="4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3"/>
      <c r="Y800" s="3"/>
      <c r="Z800" s="3"/>
      <c r="AA800" s="3"/>
      <c r="AB800" s="6"/>
      <c r="AE800" s="7"/>
      <c r="AF800" s="7"/>
    </row>
    <row r="801" spans="6:32" ht="15.75" customHeight="1">
      <c r="F801" s="2"/>
      <c r="G801" s="3"/>
      <c r="J801" s="4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3"/>
      <c r="Y801" s="3"/>
      <c r="Z801" s="3"/>
      <c r="AA801" s="3"/>
      <c r="AB801" s="6"/>
      <c r="AE801" s="7"/>
      <c r="AF801" s="7"/>
    </row>
    <row r="802" spans="6:32" ht="15.75" customHeight="1">
      <c r="F802" s="2"/>
      <c r="G802" s="3"/>
      <c r="J802" s="4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3"/>
      <c r="Y802" s="3"/>
      <c r="Z802" s="3"/>
      <c r="AA802" s="3"/>
      <c r="AB802" s="6"/>
      <c r="AE802" s="7"/>
      <c r="AF802" s="7"/>
    </row>
    <row r="803" spans="6:32" ht="15.75" customHeight="1">
      <c r="F803" s="2"/>
      <c r="G803" s="3"/>
      <c r="J803" s="4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3"/>
      <c r="Y803" s="3"/>
      <c r="Z803" s="3"/>
      <c r="AA803" s="3"/>
      <c r="AB803" s="6"/>
      <c r="AE803" s="7"/>
      <c r="AF803" s="7"/>
    </row>
    <row r="804" spans="6:32" ht="15.75" customHeight="1">
      <c r="F804" s="2"/>
      <c r="G804" s="3"/>
      <c r="J804" s="4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3"/>
      <c r="Y804" s="3"/>
      <c r="Z804" s="3"/>
      <c r="AA804" s="3"/>
      <c r="AB804" s="6"/>
      <c r="AE804" s="7"/>
      <c r="AF804" s="7"/>
    </row>
    <row r="805" spans="6:32" ht="15.75" customHeight="1">
      <c r="F805" s="2"/>
      <c r="G805" s="3"/>
      <c r="J805" s="4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3"/>
      <c r="Y805" s="3"/>
      <c r="Z805" s="3"/>
      <c r="AA805" s="3"/>
      <c r="AB805" s="6"/>
      <c r="AE805" s="7"/>
      <c r="AF805" s="7"/>
    </row>
    <row r="806" spans="6:32" ht="15.75" customHeight="1">
      <c r="F806" s="2"/>
      <c r="G806" s="3"/>
      <c r="J806" s="4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3"/>
      <c r="Y806" s="3"/>
      <c r="Z806" s="3"/>
      <c r="AA806" s="3"/>
      <c r="AB806" s="6"/>
      <c r="AE806" s="7"/>
      <c r="AF806" s="7"/>
    </row>
    <row r="807" spans="6:32" ht="15.75" customHeight="1">
      <c r="F807" s="2"/>
      <c r="G807" s="3"/>
      <c r="J807" s="4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3"/>
      <c r="Y807" s="3"/>
      <c r="Z807" s="3"/>
      <c r="AA807" s="3"/>
      <c r="AB807" s="6"/>
      <c r="AE807" s="7"/>
      <c r="AF807" s="7"/>
    </row>
    <row r="808" spans="6:32" ht="15.75" customHeight="1">
      <c r="F808" s="2"/>
      <c r="G808" s="3"/>
      <c r="J808" s="4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3"/>
      <c r="Y808" s="3"/>
      <c r="Z808" s="3"/>
      <c r="AA808" s="3"/>
      <c r="AB808" s="6"/>
      <c r="AE808" s="7"/>
      <c r="AF808" s="7"/>
    </row>
    <row r="809" spans="6:32" ht="15.75" customHeight="1">
      <c r="F809" s="2"/>
      <c r="G809" s="3"/>
      <c r="J809" s="4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3"/>
      <c r="Y809" s="3"/>
      <c r="Z809" s="3"/>
      <c r="AA809" s="3"/>
      <c r="AB809" s="6"/>
      <c r="AE809" s="7"/>
      <c r="AF809" s="7"/>
    </row>
    <row r="810" spans="6:32" ht="15.75" customHeight="1">
      <c r="F810" s="2"/>
      <c r="G810" s="3"/>
      <c r="J810" s="4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3"/>
      <c r="Y810" s="3"/>
      <c r="Z810" s="3"/>
      <c r="AA810" s="3"/>
      <c r="AB810" s="6"/>
      <c r="AE810" s="7"/>
      <c r="AF810" s="7"/>
    </row>
    <row r="811" spans="6:32" ht="15.75" customHeight="1">
      <c r="F811" s="2"/>
      <c r="G811" s="3"/>
      <c r="J811" s="4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3"/>
      <c r="Y811" s="3"/>
      <c r="Z811" s="3"/>
      <c r="AA811" s="3"/>
      <c r="AB811" s="6"/>
      <c r="AE811" s="7"/>
      <c r="AF811" s="7"/>
    </row>
    <row r="812" spans="6:32" ht="15.75" customHeight="1">
      <c r="F812" s="2"/>
      <c r="G812" s="3"/>
      <c r="J812" s="4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3"/>
      <c r="Y812" s="3"/>
      <c r="Z812" s="3"/>
      <c r="AA812" s="3"/>
      <c r="AB812" s="6"/>
      <c r="AE812" s="7"/>
      <c r="AF812" s="7"/>
    </row>
    <row r="813" spans="6:32" ht="15.75" customHeight="1">
      <c r="F813" s="2"/>
      <c r="G813" s="3"/>
      <c r="J813" s="4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3"/>
      <c r="Y813" s="3"/>
      <c r="Z813" s="3"/>
      <c r="AA813" s="3"/>
      <c r="AB813" s="6"/>
      <c r="AE813" s="7"/>
      <c r="AF813" s="7"/>
    </row>
    <row r="814" spans="6:32" ht="15.75" customHeight="1">
      <c r="F814" s="2"/>
      <c r="G814" s="3"/>
      <c r="J814" s="4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3"/>
      <c r="Y814" s="3"/>
      <c r="Z814" s="3"/>
      <c r="AA814" s="3"/>
      <c r="AB814" s="6"/>
      <c r="AE814" s="7"/>
      <c r="AF814" s="7"/>
    </row>
    <row r="815" spans="6:32" ht="15.75" customHeight="1">
      <c r="F815" s="2"/>
      <c r="G815" s="3"/>
      <c r="J815" s="4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3"/>
      <c r="Y815" s="3"/>
      <c r="Z815" s="3"/>
      <c r="AA815" s="3"/>
      <c r="AB815" s="6"/>
      <c r="AE815" s="7"/>
      <c r="AF815" s="7"/>
    </row>
    <row r="816" spans="6:32" ht="15.75" customHeight="1">
      <c r="F816" s="2"/>
      <c r="G816" s="3"/>
      <c r="J816" s="4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3"/>
      <c r="Y816" s="3"/>
      <c r="Z816" s="3"/>
      <c r="AA816" s="3"/>
      <c r="AB816" s="6"/>
      <c r="AE816" s="7"/>
      <c r="AF816" s="7"/>
    </row>
    <row r="817" spans="6:32" ht="15.75" customHeight="1">
      <c r="F817" s="2"/>
      <c r="G817" s="3"/>
      <c r="J817" s="4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3"/>
      <c r="Y817" s="3"/>
      <c r="Z817" s="3"/>
      <c r="AA817" s="3"/>
      <c r="AB817" s="6"/>
      <c r="AE817" s="7"/>
      <c r="AF817" s="7"/>
    </row>
    <row r="818" spans="6:32" ht="15.75" customHeight="1">
      <c r="F818" s="2"/>
      <c r="G818" s="3"/>
      <c r="J818" s="4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3"/>
      <c r="Y818" s="3"/>
      <c r="Z818" s="3"/>
      <c r="AA818" s="3"/>
      <c r="AB818" s="6"/>
      <c r="AE818" s="7"/>
      <c r="AF818" s="7"/>
    </row>
    <row r="819" spans="6:32" ht="15.75" customHeight="1">
      <c r="F819" s="2"/>
      <c r="G819" s="3"/>
      <c r="J819" s="4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3"/>
      <c r="Y819" s="3"/>
      <c r="Z819" s="3"/>
      <c r="AA819" s="3"/>
      <c r="AB819" s="6"/>
      <c r="AE819" s="7"/>
      <c r="AF819" s="7"/>
    </row>
    <row r="820" spans="6:32" ht="15.75" customHeight="1">
      <c r="F820" s="2"/>
      <c r="G820" s="3"/>
      <c r="J820" s="4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3"/>
      <c r="Y820" s="3"/>
      <c r="Z820" s="3"/>
      <c r="AA820" s="3"/>
      <c r="AB820" s="6"/>
      <c r="AE820" s="7"/>
      <c r="AF820" s="7"/>
    </row>
    <row r="821" spans="6:32" ht="15.75" customHeight="1">
      <c r="F821" s="2"/>
      <c r="G821" s="3"/>
      <c r="J821" s="4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3"/>
      <c r="Y821" s="3"/>
      <c r="Z821" s="3"/>
      <c r="AA821" s="3"/>
      <c r="AB821" s="6"/>
      <c r="AE821" s="7"/>
      <c r="AF821" s="7"/>
    </row>
    <row r="822" spans="6:32" ht="15.75" customHeight="1">
      <c r="F822" s="2"/>
      <c r="G822" s="3"/>
      <c r="J822" s="4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3"/>
      <c r="Y822" s="3"/>
      <c r="Z822" s="3"/>
      <c r="AA822" s="3"/>
      <c r="AB822" s="6"/>
      <c r="AE822" s="7"/>
      <c r="AF822" s="7"/>
    </row>
    <row r="823" spans="6:32" ht="15.75" customHeight="1">
      <c r="F823" s="2"/>
      <c r="G823" s="3"/>
      <c r="J823" s="4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3"/>
      <c r="Y823" s="3"/>
      <c r="Z823" s="3"/>
      <c r="AA823" s="3"/>
      <c r="AB823" s="6"/>
      <c r="AE823" s="7"/>
      <c r="AF823" s="7"/>
    </row>
    <row r="824" spans="6:32" ht="15.75" customHeight="1">
      <c r="F824" s="2"/>
      <c r="G824" s="3"/>
      <c r="J824" s="4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3"/>
      <c r="Y824" s="3"/>
      <c r="Z824" s="3"/>
      <c r="AA824" s="3"/>
      <c r="AB824" s="6"/>
      <c r="AE824" s="7"/>
      <c r="AF824" s="7"/>
    </row>
    <row r="825" spans="6:32" ht="15.75" customHeight="1">
      <c r="F825" s="2"/>
      <c r="G825" s="3"/>
      <c r="J825" s="4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3"/>
      <c r="Y825" s="3"/>
      <c r="Z825" s="3"/>
      <c r="AA825" s="3"/>
      <c r="AB825" s="6"/>
      <c r="AE825" s="7"/>
      <c r="AF825" s="7"/>
    </row>
    <row r="826" spans="6:32" ht="15.75" customHeight="1">
      <c r="F826" s="2"/>
      <c r="G826" s="3"/>
      <c r="J826" s="4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3"/>
      <c r="Y826" s="3"/>
      <c r="Z826" s="3"/>
      <c r="AA826" s="3"/>
      <c r="AB826" s="6"/>
      <c r="AE826" s="7"/>
      <c r="AF826" s="7"/>
    </row>
    <row r="827" spans="6:32" ht="15.75" customHeight="1">
      <c r="F827" s="2"/>
      <c r="G827" s="3"/>
      <c r="J827" s="4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3"/>
      <c r="Y827" s="3"/>
      <c r="Z827" s="3"/>
      <c r="AA827" s="3"/>
      <c r="AB827" s="6"/>
      <c r="AE827" s="7"/>
      <c r="AF827" s="7"/>
    </row>
    <row r="828" spans="6:32" ht="15.75" customHeight="1">
      <c r="F828" s="2"/>
      <c r="G828" s="3"/>
      <c r="J828" s="4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3"/>
      <c r="Y828" s="3"/>
      <c r="Z828" s="3"/>
      <c r="AA828" s="3"/>
      <c r="AB828" s="6"/>
      <c r="AE828" s="7"/>
      <c r="AF828" s="7"/>
    </row>
    <row r="829" spans="6:32" ht="15.75" customHeight="1">
      <c r="F829" s="2"/>
      <c r="G829" s="3"/>
      <c r="J829" s="4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3"/>
      <c r="Y829" s="3"/>
      <c r="Z829" s="3"/>
      <c r="AA829" s="3"/>
      <c r="AB829" s="6"/>
      <c r="AE829" s="7"/>
      <c r="AF829" s="7"/>
    </row>
    <row r="830" spans="6:32" ht="15.75" customHeight="1">
      <c r="F830" s="2"/>
      <c r="G830" s="3"/>
      <c r="J830" s="4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3"/>
      <c r="Y830" s="3"/>
      <c r="Z830" s="3"/>
      <c r="AA830" s="3"/>
      <c r="AB830" s="6"/>
      <c r="AE830" s="7"/>
      <c r="AF830" s="7"/>
    </row>
    <row r="831" spans="6:32" ht="15.75" customHeight="1">
      <c r="F831" s="2"/>
      <c r="G831" s="3"/>
      <c r="J831" s="4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3"/>
      <c r="Y831" s="3"/>
      <c r="Z831" s="3"/>
      <c r="AA831" s="3"/>
      <c r="AB831" s="6"/>
      <c r="AE831" s="7"/>
      <c r="AF831" s="7"/>
    </row>
    <row r="832" spans="6:32" ht="15.75" customHeight="1">
      <c r="F832" s="2"/>
      <c r="G832" s="3"/>
      <c r="J832" s="4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3"/>
      <c r="Y832" s="3"/>
      <c r="Z832" s="3"/>
      <c r="AA832" s="3"/>
      <c r="AB832" s="6"/>
      <c r="AE832" s="7"/>
      <c r="AF832" s="7"/>
    </row>
    <row r="833" spans="6:32" ht="15.75" customHeight="1">
      <c r="F833" s="2"/>
      <c r="G833" s="3"/>
      <c r="J833" s="4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3"/>
      <c r="Y833" s="3"/>
      <c r="Z833" s="3"/>
      <c r="AA833" s="3"/>
      <c r="AB833" s="6"/>
      <c r="AE833" s="7"/>
      <c r="AF833" s="7"/>
    </row>
    <row r="834" spans="6:32" ht="15.75" customHeight="1">
      <c r="F834" s="2"/>
      <c r="G834" s="3"/>
      <c r="J834" s="4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3"/>
      <c r="Y834" s="3"/>
      <c r="Z834" s="3"/>
      <c r="AA834" s="3"/>
      <c r="AB834" s="6"/>
      <c r="AE834" s="7"/>
      <c r="AF834" s="7"/>
    </row>
    <row r="835" spans="6:32" ht="15.75" customHeight="1">
      <c r="F835" s="2"/>
      <c r="G835" s="3"/>
      <c r="J835" s="4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3"/>
      <c r="Y835" s="3"/>
      <c r="Z835" s="3"/>
      <c r="AA835" s="3"/>
      <c r="AB835" s="6"/>
      <c r="AE835" s="7"/>
      <c r="AF835" s="7"/>
    </row>
    <row r="836" spans="6:32" ht="15.75" customHeight="1">
      <c r="F836" s="2"/>
      <c r="G836" s="3"/>
      <c r="J836" s="4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3"/>
      <c r="Y836" s="3"/>
      <c r="Z836" s="3"/>
      <c r="AA836" s="3"/>
      <c r="AB836" s="6"/>
      <c r="AE836" s="7"/>
      <c r="AF836" s="7"/>
    </row>
    <row r="837" spans="6:32" ht="15.75" customHeight="1">
      <c r="F837" s="2"/>
      <c r="G837" s="3"/>
      <c r="J837" s="4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3"/>
      <c r="Y837" s="3"/>
      <c r="Z837" s="3"/>
      <c r="AA837" s="3"/>
      <c r="AB837" s="6"/>
      <c r="AE837" s="7"/>
      <c r="AF837" s="7"/>
    </row>
    <row r="838" spans="6:32" ht="15.75" customHeight="1">
      <c r="F838" s="2"/>
      <c r="G838" s="3"/>
      <c r="J838" s="4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3"/>
      <c r="Y838" s="3"/>
      <c r="Z838" s="3"/>
      <c r="AA838" s="3"/>
      <c r="AB838" s="6"/>
      <c r="AE838" s="7"/>
      <c r="AF838" s="7"/>
    </row>
    <row r="839" spans="6:32" ht="15.75" customHeight="1">
      <c r="F839" s="2"/>
      <c r="G839" s="3"/>
      <c r="J839" s="4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3"/>
      <c r="Y839" s="3"/>
      <c r="Z839" s="3"/>
      <c r="AA839" s="3"/>
      <c r="AB839" s="6"/>
      <c r="AE839" s="7"/>
      <c r="AF839" s="7"/>
    </row>
    <row r="840" spans="6:32" ht="15.75" customHeight="1">
      <c r="F840" s="2"/>
      <c r="G840" s="3"/>
      <c r="J840" s="4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3"/>
      <c r="Y840" s="3"/>
      <c r="Z840" s="3"/>
      <c r="AA840" s="3"/>
      <c r="AB840" s="6"/>
      <c r="AE840" s="7"/>
      <c r="AF840" s="7"/>
    </row>
    <row r="841" spans="6:32" ht="15.75" customHeight="1">
      <c r="F841" s="2"/>
      <c r="G841" s="3"/>
      <c r="J841" s="4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3"/>
      <c r="Y841" s="3"/>
      <c r="Z841" s="3"/>
      <c r="AA841" s="3"/>
      <c r="AB841" s="6"/>
      <c r="AE841" s="7"/>
      <c r="AF841" s="7"/>
    </row>
    <row r="842" spans="6:32" ht="15.75" customHeight="1">
      <c r="F842" s="2"/>
      <c r="G842" s="3"/>
      <c r="J842" s="4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3"/>
      <c r="Y842" s="3"/>
      <c r="Z842" s="3"/>
      <c r="AA842" s="3"/>
      <c r="AB842" s="6"/>
      <c r="AE842" s="7"/>
      <c r="AF842" s="7"/>
    </row>
    <row r="843" spans="6:32" ht="15.75" customHeight="1">
      <c r="F843" s="2"/>
      <c r="G843" s="3"/>
      <c r="J843" s="4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3"/>
      <c r="Y843" s="3"/>
      <c r="Z843" s="3"/>
      <c r="AA843" s="3"/>
      <c r="AB843" s="6"/>
      <c r="AE843" s="7"/>
      <c r="AF843" s="7"/>
    </row>
    <row r="844" spans="6:32" ht="15.75" customHeight="1">
      <c r="F844" s="2"/>
      <c r="G844" s="3"/>
      <c r="J844" s="4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3"/>
      <c r="Y844" s="3"/>
      <c r="Z844" s="3"/>
      <c r="AA844" s="3"/>
      <c r="AB844" s="6"/>
      <c r="AE844" s="7"/>
      <c r="AF844" s="7"/>
    </row>
    <row r="845" spans="6:32" ht="15.75" customHeight="1">
      <c r="F845" s="2"/>
      <c r="G845" s="3"/>
      <c r="J845" s="4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3"/>
      <c r="Y845" s="3"/>
      <c r="Z845" s="3"/>
      <c r="AA845" s="3"/>
      <c r="AB845" s="6"/>
      <c r="AE845" s="7"/>
      <c r="AF845" s="7"/>
    </row>
    <row r="846" spans="6:32" ht="15.75" customHeight="1">
      <c r="F846" s="2"/>
      <c r="G846" s="3"/>
      <c r="J846" s="4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3"/>
      <c r="Y846" s="3"/>
      <c r="Z846" s="3"/>
      <c r="AA846" s="3"/>
      <c r="AB846" s="6"/>
      <c r="AE846" s="7"/>
      <c r="AF846" s="7"/>
    </row>
    <row r="847" spans="6:32" ht="15.75" customHeight="1">
      <c r="F847" s="2"/>
      <c r="G847" s="3"/>
      <c r="J847" s="4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3"/>
      <c r="Y847" s="3"/>
      <c r="Z847" s="3"/>
      <c r="AA847" s="3"/>
      <c r="AB847" s="6"/>
      <c r="AE847" s="7"/>
      <c r="AF847" s="7"/>
    </row>
    <row r="848" spans="6:32" ht="15.75" customHeight="1">
      <c r="F848" s="2"/>
      <c r="G848" s="3"/>
      <c r="J848" s="4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3"/>
      <c r="Y848" s="3"/>
      <c r="Z848" s="3"/>
      <c r="AA848" s="3"/>
      <c r="AB848" s="6"/>
      <c r="AE848" s="7"/>
      <c r="AF848" s="7"/>
    </row>
    <row r="849" spans="6:32" ht="15.75" customHeight="1">
      <c r="F849" s="2"/>
      <c r="G849" s="3"/>
      <c r="J849" s="4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3"/>
      <c r="Y849" s="3"/>
      <c r="Z849" s="3"/>
      <c r="AA849" s="3"/>
      <c r="AB849" s="6"/>
      <c r="AE849" s="7"/>
      <c r="AF849" s="7"/>
    </row>
    <row r="850" spans="6:32" ht="15.75" customHeight="1">
      <c r="F850" s="2"/>
      <c r="G850" s="3"/>
      <c r="J850" s="4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3"/>
      <c r="Y850" s="3"/>
      <c r="Z850" s="3"/>
      <c r="AA850" s="3"/>
      <c r="AB850" s="6"/>
      <c r="AE850" s="7"/>
      <c r="AF850" s="7"/>
    </row>
    <row r="851" spans="6:32" ht="15.75" customHeight="1">
      <c r="F851" s="2"/>
      <c r="G851" s="3"/>
      <c r="J851" s="4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3"/>
      <c r="Y851" s="3"/>
      <c r="Z851" s="3"/>
      <c r="AA851" s="3"/>
      <c r="AB851" s="6"/>
      <c r="AE851" s="7"/>
      <c r="AF851" s="7"/>
    </row>
    <row r="852" spans="6:32" ht="15.75" customHeight="1">
      <c r="F852" s="2"/>
      <c r="G852" s="3"/>
      <c r="J852" s="4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3"/>
      <c r="Y852" s="3"/>
      <c r="Z852" s="3"/>
      <c r="AA852" s="3"/>
      <c r="AB852" s="6"/>
      <c r="AE852" s="7"/>
      <c r="AF852" s="7"/>
    </row>
    <row r="853" spans="6:32" ht="15.75" customHeight="1">
      <c r="F853" s="2"/>
      <c r="G853" s="3"/>
      <c r="J853" s="4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3"/>
      <c r="Y853" s="3"/>
      <c r="Z853" s="3"/>
      <c r="AA853" s="3"/>
      <c r="AB853" s="6"/>
      <c r="AE853" s="7"/>
      <c r="AF853" s="7"/>
    </row>
    <row r="854" spans="6:32" ht="15.75" customHeight="1">
      <c r="F854" s="2"/>
      <c r="G854" s="3"/>
      <c r="J854" s="4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3"/>
      <c r="Y854" s="3"/>
      <c r="Z854" s="3"/>
      <c r="AA854" s="3"/>
      <c r="AB854" s="6"/>
      <c r="AE854" s="7"/>
      <c r="AF854" s="7"/>
    </row>
    <row r="855" spans="6:32" ht="15.75" customHeight="1">
      <c r="F855" s="2"/>
      <c r="G855" s="3"/>
      <c r="J855" s="4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3"/>
      <c r="Y855" s="3"/>
      <c r="Z855" s="3"/>
      <c r="AA855" s="3"/>
      <c r="AB855" s="6"/>
      <c r="AE855" s="7"/>
      <c r="AF855" s="7"/>
    </row>
    <row r="856" spans="6:32" ht="15.75" customHeight="1">
      <c r="F856" s="2"/>
      <c r="G856" s="3"/>
      <c r="J856" s="4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3"/>
      <c r="Y856" s="3"/>
      <c r="Z856" s="3"/>
      <c r="AA856" s="3"/>
      <c r="AB856" s="6"/>
      <c r="AE856" s="7"/>
      <c r="AF856" s="7"/>
    </row>
    <row r="857" spans="6:32" ht="15.75" customHeight="1">
      <c r="F857" s="2"/>
      <c r="G857" s="3"/>
      <c r="J857" s="4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3"/>
      <c r="Y857" s="3"/>
      <c r="Z857" s="3"/>
      <c r="AA857" s="3"/>
      <c r="AB857" s="6"/>
      <c r="AE857" s="7"/>
      <c r="AF857" s="7"/>
    </row>
    <row r="858" spans="6:32" ht="15.75" customHeight="1">
      <c r="F858" s="2"/>
      <c r="G858" s="3"/>
      <c r="J858" s="4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3"/>
      <c r="Y858" s="3"/>
      <c r="Z858" s="3"/>
      <c r="AA858" s="3"/>
      <c r="AB858" s="6"/>
      <c r="AE858" s="7"/>
      <c r="AF858" s="7"/>
    </row>
    <row r="859" spans="6:32" ht="15.75" customHeight="1">
      <c r="F859" s="2"/>
      <c r="G859" s="3"/>
      <c r="J859" s="4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3"/>
      <c r="Y859" s="3"/>
      <c r="Z859" s="3"/>
      <c r="AA859" s="3"/>
      <c r="AB859" s="6"/>
      <c r="AE859" s="7"/>
      <c r="AF859" s="7"/>
    </row>
    <row r="860" spans="6:32" ht="15.75" customHeight="1">
      <c r="F860" s="2"/>
      <c r="G860" s="3"/>
      <c r="J860" s="4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3"/>
      <c r="Y860" s="3"/>
      <c r="Z860" s="3"/>
      <c r="AA860" s="3"/>
      <c r="AB860" s="6"/>
      <c r="AE860" s="7"/>
      <c r="AF860" s="7"/>
    </row>
    <row r="861" spans="6:32" ht="15.75" customHeight="1">
      <c r="F861" s="2"/>
      <c r="G861" s="3"/>
      <c r="J861" s="4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3"/>
      <c r="Y861" s="3"/>
      <c r="Z861" s="3"/>
      <c r="AA861" s="3"/>
      <c r="AB861" s="6"/>
      <c r="AE861" s="7"/>
      <c r="AF861" s="7"/>
    </row>
    <row r="862" spans="6:32" ht="15.75" customHeight="1">
      <c r="F862" s="2"/>
      <c r="G862" s="3"/>
      <c r="J862" s="4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3"/>
      <c r="Y862" s="3"/>
      <c r="Z862" s="3"/>
      <c r="AA862" s="3"/>
      <c r="AB862" s="6"/>
      <c r="AE862" s="7"/>
      <c r="AF862" s="7"/>
    </row>
    <row r="863" spans="6:32" ht="15.75" customHeight="1">
      <c r="F863" s="2"/>
      <c r="G863" s="3"/>
      <c r="J863" s="4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3"/>
      <c r="Y863" s="3"/>
      <c r="Z863" s="3"/>
      <c r="AA863" s="3"/>
      <c r="AB863" s="6"/>
      <c r="AE863" s="7"/>
      <c r="AF863" s="7"/>
    </row>
    <row r="864" spans="6:32" ht="15.75" customHeight="1">
      <c r="F864" s="2"/>
      <c r="G864" s="3"/>
      <c r="J864" s="4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3"/>
      <c r="Y864" s="3"/>
      <c r="Z864" s="3"/>
      <c r="AA864" s="3"/>
      <c r="AB864" s="6"/>
      <c r="AE864" s="7"/>
      <c r="AF864" s="7"/>
    </row>
    <row r="865" spans="6:32" ht="15.75" customHeight="1">
      <c r="F865" s="2"/>
      <c r="G865" s="3"/>
      <c r="J865" s="4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3"/>
      <c r="Y865" s="3"/>
      <c r="Z865" s="3"/>
      <c r="AA865" s="3"/>
      <c r="AB865" s="6"/>
      <c r="AE865" s="7"/>
      <c r="AF865" s="7"/>
    </row>
    <row r="866" spans="6:32" ht="15.75" customHeight="1">
      <c r="F866" s="2"/>
      <c r="G866" s="3"/>
      <c r="J866" s="4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3"/>
      <c r="Y866" s="3"/>
      <c r="Z866" s="3"/>
      <c r="AA866" s="3"/>
      <c r="AB866" s="6"/>
      <c r="AE866" s="7"/>
      <c r="AF866" s="7"/>
    </row>
    <row r="867" spans="6:32" ht="15.75" customHeight="1">
      <c r="F867" s="2"/>
      <c r="G867" s="3"/>
      <c r="J867" s="4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3"/>
      <c r="Y867" s="3"/>
      <c r="Z867" s="3"/>
      <c r="AA867" s="3"/>
      <c r="AB867" s="6"/>
      <c r="AE867" s="7"/>
      <c r="AF867" s="7"/>
    </row>
    <row r="868" spans="6:32" ht="15.75" customHeight="1">
      <c r="F868" s="2"/>
      <c r="G868" s="3"/>
      <c r="J868" s="4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3"/>
      <c r="Y868" s="3"/>
      <c r="Z868" s="3"/>
      <c r="AA868" s="3"/>
      <c r="AB868" s="6"/>
      <c r="AE868" s="7"/>
      <c r="AF868" s="7"/>
    </row>
    <row r="869" spans="6:32" ht="15.75" customHeight="1">
      <c r="F869" s="2"/>
      <c r="G869" s="3"/>
      <c r="J869" s="4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3"/>
      <c r="Y869" s="3"/>
      <c r="Z869" s="3"/>
      <c r="AA869" s="3"/>
      <c r="AB869" s="6"/>
      <c r="AE869" s="7"/>
      <c r="AF869" s="7"/>
    </row>
    <row r="870" spans="6:32" ht="15.75" customHeight="1">
      <c r="F870" s="2"/>
      <c r="G870" s="3"/>
      <c r="J870" s="4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3"/>
      <c r="Y870" s="3"/>
      <c r="Z870" s="3"/>
      <c r="AA870" s="3"/>
      <c r="AB870" s="6"/>
      <c r="AE870" s="7"/>
      <c r="AF870" s="7"/>
    </row>
    <row r="871" spans="6:32" ht="15.75" customHeight="1">
      <c r="F871" s="2"/>
      <c r="G871" s="3"/>
      <c r="J871" s="4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3"/>
      <c r="Y871" s="3"/>
      <c r="Z871" s="3"/>
      <c r="AA871" s="3"/>
      <c r="AB871" s="6"/>
      <c r="AE871" s="7"/>
      <c r="AF871" s="7"/>
    </row>
    <row r="872" spans="6:32" ht="15.75" customHeight="1">
      <c r="F872" s="2"/>
      <c r="G872" s="3"/>
      <c r="J872" s="4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3"/>
      <c r="Y872" s="3"/>
      <c r="Z872" s="3"/>
      <c r="AA872" s="3"/>
      <c r="AB872" s="6"/>
      <c r="AE872" s="7"/>
      <c r="AF872" s="7"/>
    </row>
    <row r="873" spans="6:32" ht="15.75" customHeight="1">
      <c r="F873" s="2"/>
      <c r="G873" s="3"/>
      <c r="J873" s="4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3"/>
      <c r="Y873" s="3"/>
      <c r="Z873" s="3"/>
      <c r="AA873" s="3"/>
      <c r="AB873" s="6"/>
      <c r="AE873" s="7"/>
      <c r="AF873" s="7"/>
    </row>
    <row r="874" spans="6:32" ht="15.75" customHeight="1">
      <c r="F874" s="2"/>
      <c r="G874" s="3"/>
      <c r="J874" s="4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3"/>
      <c r="Y874" s="3"/>
      <c r="Z874" s="3"/>
      <c r="AA874" s="3"/>
      <c r="AB874" s="6"/>
      <c r="AE874" s="7"/>
      <c r="AF874" s="7"/>
    </row>
    <row r="875" spans="6:32" ht="15.75" customHeight="1">
      <c r="F875" s="2"/>
      <c r="G875" s="3"/>
      <c r="J875" s="4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3"/>
      <c r="Y875" s="3"/>
      <c r="Z875" s="3"/>
      <c r="AA875" s="3"/>
      <c r="AB875" s="6"/>
      <c r="AE875" s="7"/>
      <c r="AF875" s="7"/>
    </row>
    <row r="876" spans="6:32" ht="15.75" customHeight="1">
      <c r="F876" s="2"/>
      <c r="G876" s="3"/>
      <c r="J876" s="4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3"/>
      <c r="Y876" s="3"/>
      <c r="Z876" s="3"/>
      <c r="AA876" s="3"/>
      <c r="AB876" s="6"/>
      <c r="AE876" s="7"/>
      <c r="AF876" s="7"/>
    </row>
    <row r="877" spans="6:32" ht="15.75" customHeight="1">
      <c r="F877" s="2"/>
      <c r="G877" s="3"/>
      <c r="J877" s="4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3"/>
      <c r="Y877" s="3"/>
      <c r="Z877" s="3"/>
      <c r="AA877" s="3"/>
      <c r="AB877" s="6"/>
      <c r="AE877" s="7"/>
      <c r="AF877" s="7"/>
    </row>
    <row r="878" spans="6:32" ht="15.75" customHeight="1">
      <c r="F878" s="2"/>
      <c r="G878" s="3"/>
      <c r="J878" s="4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3"/>
      <c r="Y878" s="3"/>
      <c r="Z878" s="3"/>
      <c r="AA878" s="3"/>
      <c r="AB878" s="6"/>
      <c r="AE878" s="7"/>
      <c r="AF878" s="7"/>
    </row>
    <row r="879" spans="6:32" ht="15.75" customHeight="1">
      <c r="F879" s="2"/>
      <c r="G879" s="3"/>
      <c r="J879" s="4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3"/>
      <c r="Y879" s="3"/>
      <c r="Z879" s="3"/>
      <c r="AA879" s="3"/>
      <c r="AB879" s="6"/>
      <c r="AE879" s="7"/>
      <c r="AF879" s="7"/>
    </row>
    <row r="880" spans="6:32" ht="15.75" customHeight="1">
      <c r="F880" s="2"/>
      <c r="G880" s="3"/>
      <c r="J880" s="4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3"/>
      <c r="Y880" s="3"/>
      <c r="Z880" s="3"/>
      <c r="AA880" s="3"/>
      <c r="AB880" s="6"/>
      <c r="AE880" s="7"/>
      <c r="AF880" s="7"/>
    </row>
    <row r="881" spans="6:32" ht="15.75" customHeight="1">
      <c r="F881" s="2"/>
      <c r="G881" s="3"/>
      <c r="J881" s="4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3"/>
      <c r="Y881" s="3"/>
      <c r="Z881" s="3"/>
      <c r="AA881" s="3"/>
      <c r="AB881" s="6"/>
      <c r="AE881" s="7"/>
      <c r="AF881" s="7"/>
    </row>
    <row r="882" spans="6:32" ht="15.75" customHeight="1">
      <c r="F882" s="2"/>
      <c r="G882" s="3"/>
      <c r="J882" s="4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3"/>
      <c r="Y882" s="3"/>
      <c r="Z882" s="3"/>
      <c r="AA882" s="3"/>
      <c r="AB882" s="6"/>
      <c r="AE882" s="7"/>
      <c r="AF882" s="7"/>
    </row>
    <row r="883" spans="6:32" ht="15.75" customHeight="1">
      <c r="F883" s="2"/>
      <c r="G883" s="3"/>
      <c r="J883" s="4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3"/>
      <c r="Y883" s="3"/>
      <c r="Z883" s="3"/>
      <c r="AA883" s="3"/>
      <c r="AB883" s="6"/>
      <c r="AE883" s="7"/>
      <c r="AF883" s="7"/>
    </row>
    <row r="884" spans="6:32" ht="15.75" customHeight="1">
      <c r="F884" s="2"/>
      <c r="G884" s="3"/>
      <c r="J884" s="4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3"/>
      <c r="Y884" s="3"/>
      <c r="Z884" s="3"/>
      <c r="AA884" s="3"/>
      <c r="AB884" s="6"/>
      <c r="AE884" s="7"/>
      <c r="AF884" s="7"/>
    </row>
    <row r="885" spans="6:32" ht="15.75" customHeight="1">
      <c r="F885" s="2"/>
      <c r="G885" s="3"/>
      <c r="J885" s="4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3"/>
      <c r="Y885" s="3"/>
      <c r="Z885" s="3"/>
      <c r="AA885" s="3"/>
      <c r="AB885" s="6"/>
      <c r="AE885" s="7"/>
      <c r="AF885" s="7"/>
    </row>
    <row r="886" spans="6:32" ht="15.75" customHeight="1">
      <c r="F886" s="2"/>
      <c r="G886" s="3"/>
      <c r="J886" s="4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3"/>
      <c r="Y886" s="3"/>
      <c r="Z886" s="3"/>
      <c r="AA886" s="3"/>
      <c r="AB886" s="6"/>
      <c r="AE886" s="7"/>
      <c r="AF886" s="7"/>
    </row>
    <row r="887" spans="6:32" ht="15.75" customHeight="1">
      <c r="F887" s="2"/>
      <c r="G887" s="3"/>
      <c r="J887" s="4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3"/>
      <c r="Y887" s="3"/>
      <c r="Z887" s="3"/>
      <c r="AA887" s="3"/>
      <c r="AB887" s="6"/>
      <c r="AE887" s="7"/>
      <c r="AF887" s="7"/>
    </row>
    <row r="888" spans="6:32" ht="15.75" customHeight="1">
      <c r="F888" s="2"/>
      <c r="G888" s="3"/>
      <c r="J888" s="4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3"/>
      <c r="Y888" s="3"/>
      <c r="Z888" s="3"/>
      <c r="AA888" s="3"/>
      <c r="AB888" s="6"/>
      <c r="AE888" s="7"/>
      <c r="AF888" s="7"/>
    </row>
    <row r="889" spans="6:32" ht="15.75" customHeight="1">
      <c r="F889" s="2"/>
      <c r="G889" s="3"/>
      <c r="J889" s="4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3"/>
      <c r="Y889" s="3"/>
      <c r="Z889" s="3"/>
      <c r="AA889" s="3"/>
      <c r="AB889" s="6"/>
      <c r="AE889" s="7"/>
      <c r="AF889" s="7"/>
    </row>
    <row r="890" spans="6:32" ht="15.75" customHeight="1">
      <c r="F890" s="2"/>
      <c r="G890" s="3"/>
      <c r="J890" s="4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3"/>
      <c r="Y890" s="3"/>
      <c r="Z890" s="3"/>
      <c r="AA890" s="3"/>
      <c r="AB890" s="6"/>
      <c r="AE890" s="7"/>
      <c r="AF890" s="7"/>
    </row>
    <row r="891" spans="6:32" ht="15.75" customHeight="1">
      <c r="F891" s="2"/>
      <c r="G891" s="3"/>
      <c r="J891" s="4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3"/>
      <c r="Y891" s="3"/>
      <c r="Z891" s="3"/>
      <c r="AA891" s="3"/>
      <c r="AB891" s="6"/>
      <c r="AE891" s="7"/>
      <c r="AF891" s="7"/>
    </row>
    <row r="892" spans="6:32" ht="15.75" customHeight="1">
      <c r="F892" s="2"/>
      <c r="G892" s="3"/>
      <c r="J892" s="4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3"/>
      <c r="Y892" s="3"/>
      <c r="Z892" s="3"/>
      <c r="AA892" s="3"/>
      <c r="AB892" s="6"/>
      <c r="AE892" s="7"/>
      <c r="AF892" s="7"/>
    </row>
    <row r="893" spans="6:32" ht="15.75" customHeight="1">
      <c r="F893" s="2"/>
      <c r="G893" s="3"/>
      <c r="J893" s="4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3"/>
      <c r="Y893" s="3"/>
      <c r="Z893" s="3"/>
      <c r="AA893" s="3"/>
      <c r="AB893" s="6"/>
      <c r="AE893" s="7"/>
      <c r="AF893" s="7"/>
    </row>
    <row r="894" spans="6:32" ht="15.75" customHeight="1">
      <c r="F894" s="2"/>
      <c r="G894" s="3"/>
      <c r="J894" s="4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3"/>
      <c r="Y894" s="3"/>
      <c r="Z894" s="3"/>
      <c r="AA894" s="3"/>
      <c r="AB894" s="6"/>
      <c r="AE894" s="7"/>
      <c r="AF894" s="7"/>
    </row>
    <row r="895" spans="6:32" ht="15.75" customHeight="1">
      <c r="F895" s="2"/>
      <c r="G895" s="3"/>
      <c r="J895" s="4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3"/>
      <c r="Y895" s="3"/>
      <c r="Z895" s="3"/>
      <c r="AA895" s="3"/>
      <c r="AB895" s="6"/>
      <c r="AE895" s="7"/>
      <c r="AF895" s="7"/>
    </row>
    <row r="896" spans="6:32" ht="15.75" customHeight="1">
      <c r="F896" s="2"/>
      <c r="G896" s="3"/>
      <c r="J896" s="4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3"/>
      <c r="Y896" s="3"/>
      <c r="Z896" s="3"/>
      <c r="AA896" s="3"/>
      <c r="AB896" s="6"/>
      <c r="AE896" s="7"/>
      <c r="AF896" s="7"/>
    </row>
    <row r="897" spans="6:32" ht="15.75" customHeight="1">
      <c r="F897" s="2"/>
      <c r="G897" s="3"/>
      <c r="J897" s="4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3"/>
      <c r="Y897" s="3"/>
      <c r="Z897" s="3"/>
      <c r="AA897" s="3"/>
      <c r="AB897" s="6"/>
      <c r="AE897" s="7"/>
      <c r="AF897" s="7"/>
    </row>
    <row r="898" spans="6:32" ht="15.75" customHeight="1">
      <c r="F898" s="2"/>
      <c r="G898" s="3"/>
      <c r="J898" s="4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3"/>
      <c r="Y898" s="3"/>
      <c r="Z898" s="3"/>
      <c r="AA898" s="3"/>
      <c r="AB898" s="6"/>
      <c r="AE898" s="7"/>
      <c r="AF898" s="7"/>
    </row>
    <row r="899" spans="6:32" ht="15.75" customHeight="1">
      <c r="F899" s="2"/>
      <c r="G899" s="3"/>
      <c r="J899" s="4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3"/>
      <c r="Y899" s="3"/>
      <c r="Z899" s="3"/>
      <c r="AA899" s="3"/>
      <c r="AB899" s="6"/>
      <c r="AE899" s="7"/>
      <c r="AF899" s="7"/>
    </row>
    <row r="900" spans="6:32" ht="15.75" customHeight="1">
      <c r="F900" s="2"/>
      <c r="G900" s="3"/>
      <c r="J900" s="4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3"/>
      <c r="Y900" s="3"/>
      <c r="Z900" s="3"/>
      <c r="AA900" s="3"/>
      <c r="AB900" s="6"/>
      <c r="AE900" s="7"/>
      <c r="AF900" s="7"/>
    </row>
    <row r="901" spans="6:32" ht="15.75" customHeight="1">
      <c r="F901" s="2"/>
      <c r="G901" s="3"/>
      <c r="J901" s="4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3"/>
      <c r="Y901" s="3"/>
      <c r="Z901" s="3"/>
      <c r="AA901" s="3"/>
      <c r="AB901" s="6"/>
      <c r="AE901" s="7"/>
      <c r="AF901" s="7"/>
    </row>
    <row r="902" spans="6:32" ht="15.75" customHeight="1">
      <c r="F902" s="2"/>
      <c r="G902" s="3"/>
      <c r="J902" s="4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3"/>
      <c r="Y902" s="3"/>
      <c r="Z902" s="3"/>
      <c r="AA902" s="3"/>
      <c r="AB902" s="6"/>
      <c r="AE902" s="7"/>
      <c r="AF902" s="7"/>
    </row>
    <row r="903" spans="6:32" ht="15.75" customHeight="1">
      <c r="F903" s="2"/>
      <c r="G903" s="3"/>
      <c r="J903" s="4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3"/>
      <c r="Y903" s="3"/>
      <c r="Z903" s="3"/>
      <c r="AA903" s="3"/>
      <c r="AB903" s="6"/>
      <c r="AE903" s="7"/>
      <c r="AF903" s="7"/>
    </row>
    <row r="904" spans="6:32" ht="15.75" customHeight="1">
      <c r="F904" s="2"/>
      <c r="G904" s="3"/>
      <c r="J904" s="4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3"/>
      <c r="Y904" s="3"/>
      <c r="Z904" s="3"/>
      <c r="AA904" s="3"/>
      <c r="AB904" s="6"/>
      <c r="AE904" s="7"/>
      <c r="AF904" s="7"/>
    </row>
    <row r="905" spans="6:32" ht="15.75" customHeight="1">
      <c r="F905" s="2"/>
      <c r="G905" s="3"/>
      <c r="J905" s="4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3"/>
      <c r="Y905" s="3"/>
      <c r="Z905" s="3"/>
      <c r="AA905" s="3"/>
      <c r="AB905" s="6"/>
      <c r="AE905" s="7"/>
      <c r="AF905" s="7"/>
    </row>
    <row r="906" spans="6:32" ht="15.75" customHeight="1">
      <c r="F906" s="2"/>
      <c r="G906" s="3"/>
      <c r="J906" s="4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3"/>
      <c r="Y906" s="3"/>
      <c r="Z906" s="3"/>
      <c r="AA906" s="3"/>
      <c r="AB906" s="6"/>
      <c r="AE906" s="7"/>
      <c r="AF906" s="7"/>
    </row>
    <row r="907" spans="6:32" ht="15.75" customHeight="1">
      <c r="F907" s="2"/>
      <c r="G907" s="3"/>
      <c r="J907" s="4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3"/>
      <c r="Y907" s="3"/>
      <c r="Z907" s="3"/>
      <c r="AA907" s="3"/>
      <c r="AB907" s="6"/>
      <c r="AE907" s="7"/>
      <c r="AF907" s="7"/>
    </row>
    <row r="908" spans="6:32" ht="15.75" customHeight="1">
      <c r="F908" s="2"/>
      <c r="G908" s="3"/>
      <c r="J908" s="4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3"/>
      <c r="Y908" s="3"/>
      <c r="Z908" s="3"/>
      <c r="AA908" s="3"/>
      <c r="AB908" s="6"/>
      <c r="AE908" s="7"/>
      <c r="AF908" s="7"/>
    </row>
    <row r="909" spans="6:32" ht="15.75" customHeight="1">
      <c r="F909" s="2"/>
      <c r="G909" s="3"/>
      <c r="J909" s="4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3"/>
      <c r="Y909" s="3"/>
      <c r="Z909" s="3"/>
      <c r="AA909" s="3"/>
      <c r="AB909" s="6"/>
      <c r="AE909" s="7"/>
      <c r="AF909" s="7"/>
    </row>
    <row r="910" spans="6:32" ht="15.75" customHeight="1">
      <c r="F910" s="2"/>
      <c r="G910" s="3"/>
      <c r="J910" s="4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3"/>
      <c r="Y910" s="3"/>
      <c r="Z910" s="3"/>
      <c r="AA910" s="3"/>
      <c r="AB910" s="6"/>
      <c r="AE910" s="7"/>
      <c r="AF910" s="7"/>
    </row>
    <row r="911" spans="6:32" ht="15.75" customHeight="1">
      <c r="F911" s="2"/>
      <c r="G911" s="3"/>
      <c r="J911" s="4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3"/>
      <c r="Y911" s="3"/>
      <c r="Z911" s="3"/>
      <c r="AA911" s="3"/>
      <c r="AB911" s="6"/>
      <c r="AE911" s="7"/>
      <c r="AF911" s="7"/>
    </row>
    <row r="912" spans="6:32" ht="15.75" customHeight="1">
      <c r="F912" s="2"/>
      <c r="G912" s="3"/>
      <c r="J912" s="4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3"/>
      <c r="Y912" s="3"/>
      <c r="Z912" s="3"/>
      <c r="AA912" s="3"/>
      <c r="AB912" s="6"/>
      <c r="AE912" s="7"/>
      <c r="AF912" s="7"/>
    </row>
    <row r="913" spans="6:32" ht="15.75" customHeight="1">
      <c r="F913" s="2"/>
      <c r="G913" s="3"/>
      <c r="J913" s="4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3"/>
      <c r="Y913" s="3"/>
      <c r="Z913" s="3"/>
      <c r="AA913" s="3"/>
      <c r="AB913" s="6"/>
      <c r="AE913" s="7"/>
      <c r="AF913" s="7"/>
    </row>
    <row r="914" spans="6:32" ht="15.75" customHeight="1">
      <c r="F914" s="2"/>
      <c r="G914" s="3"/>
      <c r="J914" s="4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3"/>
      <c r="Y914" s="3"/>
      <c r="Z914" s="3"/>
      <c r="AA914" s="3"/>
      <c r="AB914" s="6"/>
      <c r="AE914" s="7"/>
      <c r="AF914" s="7"/>
    </row>
    <row r="915" spans="6:32" ht="15.75" customHeight="1">
      <c r="F915" s="2"/>
      <c r="G915" s="3"/>
      <c r="J915" s="4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3"/>
      <c r="Y915" s="3"/>
      <c r="Z915" s="3"/>
      <c r="AA915" s="3"/>
      <c r="AB915" s="6"/>
      <c r="AE915" s="7"/>
      <c r="AF915" s="7"/>
    </row>
    <row r="916" spans="6:32" ht="15.75" customHeight="1">
      <c r="F916" s="2"/>
      <c r="G916" s="3"/>
      <c r="J916" s="4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3"/>
      <c r="Y916" s="3"/>
      <c r="Z916" s="3"/>
      <c r="AA916" s="3"/>
      <c r="AB916" s="6"/>
      <c r="AE916" s="7"/>
      <c r="AF916" s="7"/>
    </row>
    <row r="917" spans="6:32" ht="15.75" customHeight="1">
      <c r="F917" s="2"/>
      <c r="G917" s="3"/>
      <c r="J917" s="4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3"/>
      <c r="Y917" s="3"/>
      <c r="Z917" s="3"/>
      <c r="AA917" s="3"/>
      <c r="AB917" s="6"/>
      <c r="AE917" s="7"/>
      <c r="AF917" s="7"/>
    </row>
    <row r="918" spans="6:32" ht="15.75" customHeight="1">
      <c r="F918" s="2"/>
      <c r="G918" s="3"/>
      <c r="J918" s="4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3"/>
      <c r="Y918" s="3"/>
      <c r="Z918" s="3"/>
      <c r="AA918" s="3"/>
      <c r="AB918" s="6"/>
      <c r="AE918" s="7"/>
      <c r="AF918" s="7"/>
    </row>
    <row r="919" spans="6:32" ht="15.75" customHeight="1">
      <c r="F919" s="2"/>
      <c r="G919" s="3"/>
      <c r="J919" s="4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3"/>
      <c r="Y919" s="3"/>
      <c r="Z919" s="3"/>
      <c r="AA919" s="3"/>
      <c r="AB919" s="6"/>
      <c r="AE919" s="7"/>
      <c r="AF919" s="7"/>
    </row>
    <row r="920" spans="6:32" ht="15.75" customHeight="1">
      <c r="F920" s="2"/>
      <c r="G920" s="3"/>
      <c r="J920" s="4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3"/>
      <c r="Y920" s="3"/>
      <c r="Z920" s="3"/>
      <c r="AA920" s="3"/>
      <c r="AB920" s="6"/>
      <c r="AE920" s="7"/>
      <c r="AF920" s="7"/>
    </row>
    <row r="921" spans="6:32" ht="15.75" customHeight="1">
      <c r="F921" s="2"/>
      <c r="G921" s="3"/>
      <c r="J921" s="4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3"/>
      <c r="Y921" s="3"/>
      <c r="Z921" s="3"/>
      <c r="AA921" s="3"/>
      <c r="AB921" s="6"/>
      <c r="AE921" s="7"/>
      <c r="AF921" s="7"/>
    </row>
    <row r="922" spans="6:32" ht="15.75" customHeight="1">
      <c r="F922" s="2"/>
      <c r="G922" s="3"/>
      <c r="J922" s="4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3"/>
      <c r="Y922" s="3"/>
      <c r="Z922" s="3"/>
      <c r="AA922" s="3"/>
      <c r="AB922" s="6"/>
      <c r="AE922" s="7"/>
      <c r="AF922" s="7"/>
    </row>
    <row r="923" spans="6:32" ht="32.25" customHeight="1">
      <c r="F923" s="2"/>
      <c r="G923" s="3"/>
      <c r="J923" s="4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3"/>
      <c r="Y923" s="3"/>
      <c r="Z923" s="3"/>
      <c r="AA923" s="3"/>
      <c r="AB923" s="6"/>
      <c r="AE923" s="7"/>
      <c r="AF923" s="7"/>
    </row>
    <row r="924" spans="6:32" ht="31.5" customHeight="1">
      <c r="F924" s="2"/>
      <c r="G924" s="3"/>
      <c r="J924" s="4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3"/>
      <c r="Y924" s="3"/>
      <c r="Z924" s="3"/>
      <c r="AA924" s="3"/>
      <c r="AB924" s="6"/>
      <c r="AE924" s="7"/>
      <c r="AF924" s="7"/>
    </row>
    <row r="925" spans="6:32" ht="28.5" customHeight="1">
      <c r="F925" s="2"/>
      <c r="G925" s="3"/>
      <c r="J925" s="4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3"/>
      <c r="Y925" s="3"/>
      <c r="Z925" s="3"/>
      <c r="AA925" s="3"/>
      <c r="AB925" s="6"/>
      <c r="AE925" s="7"/>
      <c r="AF925" s="7"/>
    </row>
    <row r="926" spans="6:32" ht="41.25" customHeight="1">
      <c r="F926" s="2"/>
      <c r="G926" s="3"/>
      <c r="J926" s="4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3"/>
      <c r="Y926" s="3"/>
      <c r="Z926" s="3"/>
      <c r="AA926" s="3"/>
      <c r="AB926" s="6"/>
      <c r="AE926" s="7"/>
      <c r="AF926" s="7"/>
    </row>
    <row r="927" spans="6:32" ht="56.25" customHeight="1">
      <c r="F927" s="2"/>
      <c r="G927" s="3"/>
      <c r="J927" s="4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3"/>
      <c r="Y927" s="3"/>
      <c r="Z927" s="3"/>
      <c r="AA927" s="3"/>
      <c r="AB927" s="6"/>
      <c r="AE927" s="7"/>
      <c r="AF927" s="7"/>
    </row>
    <row r="928" spans="6:32" ht="43.5" customHeight="1">
      <c r="F928" s="2"/>
      <c r="G928" s="3"/>
      <c r="J928" s="4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3"/>
      <c r="Y928" s="3"/>
      <c r="Z928" s="3"/>
      <c r="AA928" s="3"/>
      <c r="AB928" s="6"/>
      <c r="AE928" s="7"/>
      <c r="AF928" s="7"/>
    </row>
    <row r="929" spans="1:34" ht="32.25" customHeight="1">
      <c r="C929" s="29"/>
      <c r="D929" s="29"/>
      <c r="E929" s="29"/>
      <c r="F929" s="2"/>
      <c r="G929" s="3"/>
      <c r="H929" s="29"/>
      <c r="I929" s="29"/>
      <c r="J929" s="4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3"/>
      <c r="Y929" s="3"/>
      <c r="Z929" s="3"/>
      <c r="AA929" s="3"/>
      <c r="AB929" s="6"/>
      <c r="AC929" s="29"/>
      <c r="AD929" s="29"/>
      <c r="AE929" s="7"/>
      <c r="AF929" s="7"/>
      <c r="AG929" s="29"/>
    </row>
    <row r="930" spans="1:34" ht="107.25" customHeight="1">
      <c r="A930" s="183" t="s">
        <v>30</v>
      </c>
      <c r="B930" s="184" t="s">
        <v>79</v>
      </c>
      <c r="C930" s="224" t="s">
        <v>514</v>
      </c>
      <c r="D930" s="219" t="s">
        <v>515</v>
      </c>
      <c r="E930" s="219" t="s">
        <v>516</v>
      </c>
      <c r="F930" s="204" t="s">
        <v>64</v>
      </c>
      <c r="G930" s="22" t="s">
        <v>49</v>
      </c>
      <c r="H930" s="49" t="s">
        <v>517</v>
      </c>
      <c r="I930" s="24" t="s">
        <v>51</v>
      </c>
      <c r="J930" s="29"/>
      <c r="K930" s="29"/>
      <c r="L930" s="25" t="s">
        <v>52</v>
      </c>
      <c r="M930" s="25">
        <f>IF(L930="Puntual",1,IF(L930="Local",5,10))</f>
        <v>1</v>
      </c>
      <c r="N930" s="25" t="s">
        <v>41</v>
      </c>
      <c r="O930" s="25">
        <f>IF(N930="Baja",1,IF(N930="Media",5,10))</f>
        <v>5</v>
      </c>
      <c r="P930" s="25" t="s">
        <v>83</v>
      </c>
      <c r="Q930" s="25">
        <f>IF(P930="Breve",1,IF(P930="Temporal",5,10))</f>
        <v>1</v>
      </c>
      <c r="R930" s="25" t="s">
        <v>43</v>
      </c>
      <c r="S930" s="25">
        <f>IF(R930="Reversible",1,IF(R930="Recuperable",5,10))</f>
        <v>5</v>
      </c>
      <c r="T930" s="25" t="s">
        <v>44</v>
      </c>
      <c r="U930" s="25">
        <f>IF(T930="Baja",1,IF(T930="Moderada",5,10))</f>
        <v>5</v>
      </c>
      <c r="V930" s="25" t="s">
        <v>34</v>
      </c>
      <c r="W930" s="25">
        <f>IF(V930="No",1,10)</f>
        <v>10</v>
      </c>
      <c r="X930" s="26">
        <f>SUM(M930*O930*Q930*S930*U930)</f>
        <v>125</v>
      </c>
      <c r="Y930" s="25" t="str">
        <f>IF(X930&gt;=10000,"Alta",IF(X930&gt;=1250,"Moderada",IF(X930&lt;=1000,"Baja")))</f>
        <v>Baja</v>
      </c>
      <c r="Z930" s="25" t="s">
        <v>54</v>
      </c>
      <c r="AA930" s="25" t="s">
        <v>34</v>
      </c>
      <c r="AB930" s="25" t="str">
        <f>IF(X930&gt;=6249,"Significativo",IF(AA930="No","Significativo","No Significativo"))</f>
        <v>No Significativo</v>
      </c>
      <c r="AC930" s="32" t="s">
        <v>830</v>
      </c>
      <c r="AD930" s="32" t="s">
        <v>832</v>
      </c>
      <c r="AE930" s="25" t="s">
        <v>462</v>
      </c>
      <c r="AF930" s="32" t="s">
        <v>463</v>
      </c>
      <c r="AG930" s="33"/>
      <c r="AH930" s="29"/>
    </row>
    <row r="931" spans="1:34" ht="76.5" customHeight="1">
      <c r="C931" s="186"/>
      <c r="D931" s="186"/>
      <c r="E931" s="186"/>
      <c r="F931" s="186"/>
      <c r="G931" s="22" t="s">
        <v>35</v>
      </c>
      <c r="H931" s="49" t="s">
        <v>518</v>
      </c>
      <c r="I931" s="62" t="s">
        <v>37</v>
      </c>
      <c r="L931" s="25" t="s">
        <v>40</v>
      </c>
      <c r="M931" s="25">
        <f>IF(L931="Puntual",1,IF(L931="Local",5,10))</f>
        <v>5</v>
      </c>
      <c r="N931" s="25" t="s">
        <v>41</v>
      </c>
      <c r="O931" s="25">
        <f>IF(N931="Baja",1,IF(N931="Media",5,10))</f>
        <v>5</v>
      </c>
      <c r="P931" s="25" t="s">
        <v>42</v>
      </c>
      <c r="Q931" s="25">
        <f>IF(P931="Breve",1,IF(P931="Temporal",5,10))</f>
        <v>5</v>
      </c>
      <c r="R931" s="25" t="s">
        <v>43</v>
      </c>
      <c r="S931" s="25">
        <f>IF(R931="Reversible",1,IF(R931="Recuperable",5,10))</f>
        <v>5</v>
      </c>
      <c r="T931" s="25" t="s">
        <v>44</v>
      </c>
      <c r="U931" s="25">
        <f>IF(T931="Baja",1,IF(T931="Moderada",5,10))</f>
        <v>5</v>
      </c>
      <c r="V931" s="25" t="s">
        <v>34</v>
      </c>
      <c r="W931" s="25">
        <f>IF(V931="No",1,10)</f>
        <v>10</v>
      </c>
      <c r="X931" s="26">
        <f>SUM(M931*O931*Q931*S931*U931)</f>
        <v>3125</v>
      </c>
      <c r="Y931" s="25" t="str">
        <f>IF(X931&gt;=10000,"Alta",IF(X931&gt;=1250,"Moderada",IF(X931&lt;=1000,"Baja")))</f>
        <v>Moderada</v>
      </c>
      <c r="Z931" s="25" t="s">
        <v>45</v>
      </c>
      <c r="AA931" s="25" t="s">
        <v>34</v>
      </c>
      <c r="AB931" s="25" t="str">
        <f>IF(X931&gt;=6249,"Significativo",IF(AA931="No","Significativo","No Significativo"))</f>
        <v>No Significativo</v>
      </c>
      <c r="AC931" s="28"/>
      <c r="AD931" s="25" t="s">
        <v>189</v>
      </c>
      <c r="AE931" s="32" t="s">
        <v>190</v>
      </c>
      <c r="AF931" s="32" t="s">
        <v>191</v>
      </c>
      <c r="AG931" s="29"/>
    </row>
    <row r="932" spans="1:34" ht="98.25" customHeight="1">
      <c r="C932" s="187"/>
      <c r="D932" s="187"/>
      <c r="E932" s="187"/>
      <c r="F932" s="187"/>
      <c r="G932" s="22" t="s">
        <v>519</v>
      </c>
      <c r="H932" s="49" t="s">
        <v>520</v>
      </c>
      <c r="I932" s="24" t="s">
        <v>521</v>
      </c>
    </row>
    <row r="933" spans="1:34" ht="91.5" customHeight="1">
      <c r="A933" s="183" t="s">
        <v>30</v>
      </c>
      <c r="B933" s="184" t="s">
        <v>79</v>
      </c>
      <c r="C933" s="224" t="s">
        <v>522</v>
      </c>
      <c r="D933" s="219" t="s">
        <v>523</v>
      </c>
      <c r="E933" s="219" t="s">
        <v>524</v>
      </c>
      <c r="F933" s="204" t="s">
        <v>64</v>
      </c>
      <c r="G933" s="22" t="s">
        <v>49</v>
      </c>
      <c r="H933" s="49" t="s">
        <v>525</v>
      </c>
      <c r="I933" s="24" t="s">
        <v>51</v>
      </c>
      <c r="L933" s="25" t="s">
        <v>52</v>
      </c>
      <c r="M933" s="25">
        <f>IF(L933="Puntual",1,IF(L933="Local",5,10))</f>
        <v>1</v>
      </c>
      <c r="N933" s="25" t="s">
        <v>41</v>
      </c>
      <c r="O933" s="25">
        <f>IF(N933="Baja",1,IF(N933="Media",5,10))</f>
        <v>5</v>
      </c>
      <c r="P933" s="25" t="s">
        <v>83</v>
      </c>
      <c r="Q933" s="25">
        <f>IF(P933="Breve",1,IF(P933="Temporal",5,10))</f>
        <v>1</v>
      </c>
      <c r="R933" s="25" t="s">
        <v>43</v>
      </c>
      <c r="S933" s="25">
        <f>IF(R933="Reversible",1,IF(R933="Recuperable",5,10))</f>
        <v>5</v>
      </c>
      <c r="T933" s="25" t="s">
        <v>44</v>
      </c>
      <c r="U933" s="25">
        <f>IF(T933="Baja",1,IF(T933="Moderada",5,10))</f>
        <v>5</v>
      </c>
      <c r="V933" s="25" t="s">
        <v>34</v>
      </c>
      <c r="W933" s="25">
        <f>IF(V933="No",1,10)</f>
        <v>10</v>
      </c>
      <c r="X933" s="26">
        <f>SUM(M933*O933*Q933*S933*U933)</f>
        <v>125</v>
      </c>
      <c r="Y933" s="25" t="str">
        <f>IF(X933&gt;=10000,"Alta",IF(X933&gt;=1250,"Moderada",IF(X933&lt;=1000,"Baja")))</f>
        <v>Baja</v>
      </c>
      <c r="Z933" s="25" t="s">
        <v>54</v>
      </c>
      <c r="AA933" s="25" t="s">
        <v>34</v>
      </c>
      <c r="AB933" s="25" t="str">
        <f>IF(X933&gt;=6249,"Significativo",IF(AA933="No","Significativo","No Significativo"))</f>
        <v>No Significativo</v>
      </c>
      <c r="AC933" s="32" t="s">
        <v>829</v>
      </c>
      <c r="AD933" s="32" t="s">
        <v>833</v>
      </c>
      <c r="AE933" s="25" t="s">
        <v>462</v>
      </c>
      <c r="AF933" s="32" t="s">
        <v>463</v>
      </c>
    </row>
    <row r="934" spans="1:34" ht="79.5" customHeight="1">
      <c r="C934" s="186"/>
      <c r="D934" s="186"/>
      <c r="E934" s="186"/>
      <c r="F934" s="186"/>
      <c r="G934" s="22" t="s">
        <v>69</v>
      </c>
      <c r="H934" s="49" t="s">
        <v>526</v>
      </c>
      <c r="I934" s="24" t="s">
        <v>230</v>
      </c>
      <c r="L934" s="25" t="s">
        <v>40</v>
      </c>
      <c r="M934" s="25">
        <f>IF(L934="Puntual",1,IF(L934="Local",5,10))</f>
        <v>5</v>
      </c>
      <c r="N934" s="25" t="s">
        <v>53</v>
      </c>
      <c r="O934" s="25">
        <f>IF(N934="Baja",1,IF(N934="Media",5,10))</f>
        <v>1</v>
      </c>
      <c r="P934" s="25" t="s">
        <v>42</v>
      </c>
      <c r="Q934" s="25">
        <f>IF(P934="Breve",1,IF(P934="Temporal",5,10))</f>
        <v>5</v>
      </c>
      <c r="R934" s="25" t="s">
        <v>117</v>
      </c>
      <c r="S934" s="25">
        <f>IF(R934="Reversible",1,IF(R934="Recuperable",5,10))</f>
        <v>1</v>
      </c>
      <c r="T934" s="25" t="s">
        <v>44</v>
      </c>
      <c r="U934" s="25">
        <f>IF(T934="Baja",1,IF(T934="Moderada",5,10))</f>
        <v>5</v>
      </c>
      <c r="V934" s="25" t="s">
        <v>34</v>
      </c>
      <c r="W934" s="25">
        <f>IF(V934="No",1,10)</f>
        <v>10</v>
      </c>
      <c r="X934" s="26">
        <f>SUM(M934*O934*Q934*S934*U934)</f>
        <v>125</v>
      </c>
      <c r="Y934" s="25" t="str">
        <f>IF(X934&gt;=10000,"Alta",IF(X934&gt;=1250,"Moderada",IF(X934&lt;=1000,"Baja")))</f>
        <v>Baja</v>
      </c>
      <c r="Z934" s="43" t="s">
        <v>231</v>
      </c>
      <c r="AA934" s="25" t="s">
        <v>34</v>
      </c>
      <c r="AB934" s="25" t="str">
        <f>IF(X934&gt;=6249,"Significativo",IF(AA934="No","Significativo","No Significativo"))</f>
        <v>No Significativo</v>
      </c>
      <c r="AC934" s="41"/>
      <c r="AD934" s="32" t="s">
        <v>232</v>
      </c>
      <c r="AE934" s="25" t="s">
        <v>233</v>
      </c>
      <c r="AF934" s="32" t="s">
        <v>234</v>
      </c>
    </row>
    <row r="935" spans="1:34" ht="78" customHeight="1">
      <c r="C935" s="187"/>
      <c r="D935" s="187"/>
      <c r="E935" s="187"/>
      <c r="F935" s="187"/>
      <c r="G935" s="22" t="s">
        <v>35</v>
      </c>
      <c r="H935" s="49" t="s">
        <v>527</v>
      </c>
      <c r="I935" s="62" t="s">
        <v>37</v>
      </c>
      <c r="L935" s="25" t="s">
        <v>40</v>
      </c>
      <c r="M935" s="25">
        <f>IF(L935="Puntual",1,IF(L935="Local",5,10))</f>
        <v>5</v>
      </c>
      <c r="N935" s="25" t="s">
        <v>41</v>
      </c>
      <c r="O935" s="25">
        <f>IF(N935="Baja",1,IF(N935="Media",5,10))</f>
        <v>5</v>
      </c>
      <c r="P935" s="25" t="s">
        <v>42</v>
      </c>
      <c r="Q935" s="25">
        <f>IF(P935="Breve",1,IF(P935="Temporal",5,10))</f>
        <v>5</v>
      </c>
      <c r="R935" s="25" t="s">
        <v>43</v>
      </c>
      <c r="S935" s="25">
        <f>IF(R935="Reversible",1,IF(R935="Recuperable",5,10))</f>
        <v>5</v>
      </c>
      <c r="T935" s="25" t="s">
        <v>44</v>
      </c>
      <c r="U935" s="25">
        <f>IF(T935="Baja",1,IF(T935="Moderada",5,10))</f>
        <v>5</v>
      </c>
      <c r="V935" s="25" t="s">
        <v>34</v>
      </c>
      <c r="W935" s="25">
        <f>IF(V935="No",1,10)</f>
        <v>10</v>
      </c>
      <c r="X935" s="26">
        <f>SUM(M935*O935*Q935*S935*U935)</f>
        <v>3125</v>
      </c>
      <c r="Y935" s="25" t="str">
        <f>IF(X935&gt;=10000,"Alta",IF(X935&gt;=1250,"Moderada",IF(X935&lt;=1000,"Baja")))</f>
        <v>Moderada</v>
      </c>
      <c r="Z935" s="25" t="s">
        <v>45</v>
      </c>
      <c r="AA935" s="25" t="s">
        <v>34</v>
      </c>
      <c r="AB935" s="25" t="str">
        <f>IF(X935&gt;=6249,"Significativo",IF(AA935="No","Significativo","No Significativo"))</f>
        <v>No Significativo</v>
      </c>
      <c r="AC935" s="28"/>
      <c r="AD935" s="25" t="s">
        <v>189</v>
      </c>
      <c r="AE935" s="32" t="s">
        <v>190</v>
      </c>
      <c r="AF935" s="32" t="s">
        <v>191</v>
      </c>
    </row>
    <row r="936" spans="1:34" ht="58.5" customHeight="1">
      <c r="A936" s="183" t="s">
        <v>30</v>
      </c>
      <c r="B936" s="184" t="s">
        <v>79</v>
      </c>
      <c r="C936" s="224" t="s">
        <v>528</v>
      </c>
      <c r="D936" s="219" t="s">
        <v>529</v>
      </c>
      <c r="E936" s="219" t="s">
        <v>530</v>
      </c>
      <c r="F936" s="204" t="s">
        <v>64</v>
      </c>
      <c r="G936" s="218" t="s">
        <v>49</v>
      </c>
      <c r="H936" s="221" t="s">
        <v>531</v>
      </c>
      <c r="I936" s="220" t="s">
        <v>51</v>
      </c>
      <c r="L936" s="25" t="s">
        <v>52</v>
      </c>
      <c r="M936" s="25">
        <f>IF(L936="Puntual",1,IF(L936="Local",5,10))</f>
        <v>1</v>
      </c>
      <c r="N936" s="25" t="s">
        <v>41</v>
      </c>
      <c r="O936" s="25">
        <f>IF(N936="Baja",1,IF(N936="Media",5,10))</f>
        <v>5</v>
      </c>
      <c r="P936" s="25" t="s">
        <v>83</v>
      </c>
      <c r="Q936" s="25">
        <f>IF(P936="Breve",1,IF(P936="Temporal",5,10))</f>
        <v>1</v>
      </c>
      <c r="R936" s="25" t="s">
        <v>43</v>
      </c>
      <c r="S936" s="25">
        <f>IF(R936="Reversible",1,IF(R936="Recuperable",5,10))</f>
        <v>5</v>
      </c>
      <c r="T936" s="25" t="s">
        <v>44</v>
      </c>
      <c r="U936" s="25">
        <f>IF(T936="Baja",1,IF(T936="Moderada",5,10))</f>
        <v>5</v>
      </c>
      <c r="V936" s="25" t="s">
        <v>34</v>
      </c>
      <c r="W936" s="25">
        <f>IF(V936="No",1,10)</f>
        <v>10</v>
      </c>
      <c r="X936" s="26">
        <f>SUM(M936*O936*Q936*S936*U936)</f>
        <v>125</v>
      </c>
      <c r="Y936" s="25" t="str">
        <f>IF(X936&gt;=10000,"Alta",IF(X936&gt;=1250,"Moderada",IF(X936&lt;=1000,"Baja")))</f>
        <v>Baja</v>
      </c>
      <c r="Z936" s="25" t="s">
        <v>54</v>
      </c>
      <c r="AA936" s="25" t="s">
        <v>34</v>
      </c>
      <c r="AB936" s="25" t="str">
        <f>IF(X936&gt;=6249,"Significativo",IF(AA936="No","Significativo","No Significativo"))</f>
        <v>No Significativo</v>
      </c>
      <c r="AC936" s="32" t="s">
        <v>829</v>
      </c>
      <c r="AD936" s="32" t="s">
        <v>833</v>
      </c>
      <c r="AE936" s="25" t="s">
        <v>462</v>
      </c>
      <c r="AF936" s="32" t="s">
        <v>463</v>
      </c>
    </row>
    <row r="937" spans="1:34" ht="30.75" customHeight="1">
      <c r="C937" s="186"/>
      <c r="D937" s="186"/>
      <c r="E937" s="186"/>
      <c r="F937" s="186"/>
      <c r="G937" s="187"/>
      <c r="H937" s="187"/>
      <c r="I937" s="187"/>
    </row>
    <row r="938" spans="1:34" ht="59.25" customHeight="1">
      <c r="C938" s="187"/>
      <c r="D938" s="187"/>
      <c r="E938" s="187"/>
      <c r="F938" s="187"/>
      <c r="G938" s="22" t="s">
        <v>35</v>
      </c>
      <c r="H938" s="32" t="s">
        <v>532</v>
      </c>
      <c r="I938" s="62" t="s">
        <v>37</v>
      </c>
      <c r="L938" s="25" t="s">
        <v>40</v>
      </c>
      <c r="M938" s="25">
        <f>IF(L938="Puntual",1,IF(L938="Local",5,10))</f>
        <v>5</v>
      </c>
      <c r="N938" s="25" t="s">
        <v>41</v>
      </c>
      <c r="O938" s="25">
        <f>IF(N938="Baja",1,IF(N938="Media",5,10))</f>
        <v>5</v>
      </c>
      <c r="P938" s="25" t="s">
        <v>42</v>
      </c>
      <c r="Q938" s="25">
        <f>IF(P938="Breve",1,IF(P938="Temporal",5,10))</f>
        <v>5</v>
      </c>
      <c r="R938" s="25" t="s">
        <v>43</v>
      </c>
      <c r="S938" s="25">
        <f>IF(R938="Reversible",1,IF(R938="Recuperable",5,10))</f>
        <v>5</v>
      </c>
      <c r="T938" s="25" t="s">
        <v>44</v>
      </c>
      <c r="U938" s="25">
        <f>IF(T938="Baja",1,IF(T938="Moderada",5,10))</f>
        <v>5</v>
      </c>
      <c r="V938" s="25" t="s">
        <v>34</v>
      </c>
      <c r="W938" s="25">
        <f>IF(V938="No",1,10)</f>
        <v>10</v>
      </c>
      <c r="X938" s="26">
        <f>SUM(M938*O938*Q938*S938*U938)</f>
        <v>3125</v>
      </c>
      <c r="Y938" s="25" t="str">
        <f>IF(X938&gt;=10000,"Alta",IF(X938&gt;=1250,"Moderada",IF(X938&lt;=1000,"Baja")))</f>
        <v>Moderada</v>
      </c>
      <c r="Z938" s="25" t="s">
        <v>45</v>
      </c>
      <c r="AA938" s="25" t="s">
        <v>34</v>
      </c>
      <c r="AB938" s="25" t="str">
        <f>IF(X938&gt;=6249,"Significativo",IF(AA938="No","Significativo","No Significativo"))</f>
        <v>No Significativo</v>
      </c>
      <c r="AC938" s="28"/>
      <c r="AD938" s="25" t="s">
        <v>189</v>
      </c>
      <c r="AE938" s="32" t="s">
        <v>190</v>
      </c>
      <c r="AF938" s="32" t="s">
        <v>191</v>
      </c>
    </row>
    <row r="939" spans="1:34" ht="83.25" customHeight="1">
      <c r="A939" s="183" t="s">
        <v>30</v>
      </c>
      <c r="B939" s="184" t="s">
        <v>79</v>
      </c>
      <c r="C939" s="224" t="s">
        <v>533</v>
      </c>
      <c r="D939" s="219" t="s">
        <v>534</v>
      </c>
      <c r="E939" s="219" t="s">
        <v>535</v>
      </c>
      <c r="F939" s="204" t="s">
        <v>64</v>
      </c>
      <c r="G939" s="218" t="s">
        <v>49</v>
      </c>
      <c r="H939" s="221" t="s">
        <v>536</v>
      </c>
      <c r="I939" s="220" t="s">
        <v>51</v>
      </c>
      <c r="L939" s="25" t="s">
        <v>52</v>
      </c>
      <c r="M939" s="25">
        <f>IF(L939="Puntual",1,IF(L939="Local",5,10))</f>
        <v>1</v>
      </c>
      <c r="N939" s="25" t="s">
        <v>41</v>
      </c>
      <c r="O939" s="25">
        <f>IF(N939="Baja",1,IF(N939="Media",5,10))</f>
        <v>5</v>
      </c>
      <c r="P939" s="25" t="s">
        <v>83</v>
      </c>
      <c r="Q939" s="25">
        <f>IF(P939="Breve",1,IF(P939="Temporal",5,10))</f>
        <v>1</v>
      </c>
      <c r="R939" s="25" t="s">
        <v>43</v>
      </c>
      <c r="S939" s="25">
        <f>IF(R939="Reversible",1,IF(R939="Recuperable",5,10))</f>
        <v>5</v>
      </c>
      <c r="T939" s="25" t="s">
        <v>44</v>
      </c>
      <c r="U939" s="25">
        <f>IF(T939="Baja",1,IF(T939="Moderada",5,10))</f>
        <v>5</v>
      </c>
      <c r="V939" s="25" t="s">
        <v>34</v>
      </c>
      <c r="W939" s="25">
        <f>IF(V939="No",1,10)</f>
        <v>10</v>
      </c>
      <c r="X939" s="26">
        <f>SUM(M939*O939*Q939*S939*U939)</f>
        <v>125</v>
      </c>
      <c r="Y939" s="25" t="str">
        <f>IF(X939&gt;=10000,"Alta",IF(X939&gt;=1250,"Moderada",IF(X939&lt;=1000,"Baja")))</f>
        <v>Baja</v>
      </c>
      <c r="Z939" s="25" t="s">
        <v>54</v>
      </c>
      <c r="AA939" s="25" t="s">
        <v>34</v>
      </c>
      <c r="AB939" s="25" t="str">
        <f>IF(X939&gt;=6249,"Significativo",IF(AA939="No","Significativo","No Significativo"))</f>
        <v>No Significativo</v>
      </c>
      <c r="AC939" s="32" t="s">
        <v>829</v>
      </c>
      <c r="AD939" s="32" t="s">
        <v>833</v>
      </c>
      <c r="AE939" s="25" t="s">
        <v>462</v>
      </c>
      <c r="AF939" s="32" t="s">
        <v>463</v>
      </c>
    </row>
    <row r="940" spans="1:34" ht="54" customHeight="1">
      <c r="C940" s="186"/>
      <c r="D940" s="186"/>
      <c r="E940" s="186"/>
      <c r="F940" s="186"/>
      <c r="G940" s="187"/>
      <c r="H940" s="187"/>
      <c r="I940" s="187"/>
    </row>
    <row r="941" spans="1:34" ht="76.5" customHeight="1">
      <c r="C941" s="186"/>
      <c r="D941" s="186"/>
      <c r="E941" s="186"/>
      <c r="F941" s="186"/>
      <c r="G941" s="22" t="s">
        <v>35</v>
      </c>
      <c r="H941" s="49" t="s">
        <v>537</v>
      </c>
      <c r="I941" s="62" t="s">
        <v>37</v>
      </c>
      <c r="L941" s="25" t="s">
        <v>40</v>
      </c>
      <c r="M941" s="25">
        <f>IF(L941="Puntual",1,IF(L941="Local",5,10))</f>
        <v>5</v>
      </c>
      <c r="N941" s="25" t="s">
        <v>41</v>
      </c>
      <c r="O941" s="25">
        <f>IF(N941="Baja",1,IF(N941="Media",5,10))</f>
        <v>5</v>
      </c>
      <c r="P941" s="25" t="s">
        <v>42</v>
      </c>
      <c r="Q941" s="25">
        <f>IF(P941="Breve",1,IF(P941="Temporal",5,10))</f>
        <v>5</v>
      </c>
      <c r="R941" s="25" t="s">
        <v>43</v>
      </c>
      <c r="S941" s="25">
        <f>IF(R941="Reversible",1,IF(R941="Recuperable",5,10))</f>
        <v>5</v>
      </c>
      <c r="T941" s="25" t="s">
        <v>44</v>
      </c>
      <c r="U941" s="25">
        <f>IF(T941="Baja",1,IF(T941="Moderada",5,10))</f>
        <v>5</v>
      </c>
      <c r="V941" s="25" t="s">
        <v>34</v>
      </c>
      <c r="W941" s="25">
        <f>IF(V941="No",1,10)</f>
        <v>10</v>
      </c>
      <c r="X941" s="26">
        <f>SUM(M941*O941*Q941*S941*U941)</f>
        <v>3125</v>
      </c>
      <c r="Y941" s="25" t="str">
        <f>IF(X941&gt;=10000,"Alta",IF(X941&gt;=1250,"Moderada",IF(X941&lt;=1000,"Baja")))</f>
        <v>Moderada</v>
      </c>
      <c r="Z941" s="25" t="s">
        <v>45</v>
      </c>
      <c r="AA941" s="25" t="s">
        <v>34</v>
      </c>
      <c r="AB941" s="25" t="str">
        <f>IF(X941&gt;=6249,"Significativo",IF(AA941="No","Significativo","No Significativo"))</f>
        <v>No Significativo</v>
      </c>
      <c r="AC941" s="28"/>
      <c r="AD941" s="25" t="s">
        <v>189</v>
      </c>
      <c r="AE941" s="32" t="s">
        <v>190</v>
      </c>
      <c r="AF941" s="32" t="s">
        <v>191</v>
      </c>
    </row>
    <row r="942" spans="1:34" ht="71.25" customHeight="1">
      <c r="C942" s="186"/>
      <c r="D942" s="186"/>
      <c r="E942" s="186"/>
      <c r="F942" s="186"/>
      <c r="G942" s="22" t="s">
        <v>538</v>
      </c>
      <c r="H942" s="49" t="s">
        <v>539</v>
      </c>
      <c r="I942" s="24" t="s">
        <v>540</v>
      </c>
    </row>
    <row r="943" spans="1:34" ht="102" customHeight="1">
      <c r="C943" s="187"/>
      <c r="D943" s="187"/>
      <c r="E943" s="187"/>
      <c r="F943" s="187"/>
      <c r="G943" s="22" t="s">
        <v>69</v>
      </c>
      <c r="H943" s="49" t="s">
        <v>545</v>
      </c>
      <c r="I943" s="24" t="s">
        <v>230</v>
      </c>
      <c r="L943" s="25" t="s">
        <v>40</v>
      </c>
      <c r="M943" s="25">
        <f>IF(L943="Puntual",1,IF(L943="Local",5,10))</f>
        <v>5</v>
      </c>
      <c r="N943" s="25" t="s">
        <v>53</v>
      </c>
      <c r="O943" s="25">
        <f>IF(N943="Baja",1,IF(N943="Media",5,10))</f>
        <v>1</v>
      </c>
      <c r="P943" s="25" t="s">
        <v>42</v>
      </c>
      <c r="Q943" s="25">
        <f>IF(P943="Breve",1,IF(P943="Temporal",5,10))</f>
        <v>5</v>
      </c>
      <c r="R943" s="25" t="s">
        <v>117</v>
      </c>
      <c r="S943" s="25">
        <f>IF(R943="Reversible",1,IF(R943="Recuperable",5,10))</f>
        <v>1</v>
      </c>
      <c r="T943" s="25" t="s">
        <v>44</v>
      </c>
      <c r="U943" s="25">
        <f>IF(T943="Baja",1,IF(T943="Moderada",5,10))</f>
        <v>5</v>
      </c>
      <c r="V943" s="25" t="s">
        <v>34</v>
      </c>
      <c r="W943" s="25">
        <f>IF(V943="No",1,10)</f>
        <v>10</v>
      </c>
      <c r="X943" s="26">
        <f>SUM(M943*O943*Q943*S943*U943)</f>
        <v>125</v>
      </c>
      <c r="Y943" s="25" t="str">
        <f>IF(X943&gt;=10000,"Alta",IF(X943&gt;=1250,"Moderada",IF(X943&lt;=1000,"Baja")))</f>
        <v>Baja</v>
      </c>
      <c r="Z943" s="43" t="s">
        <v>231</v>
      </c>
      <c r="AA943" s="25" t="s">
        <v>34</v>
      </c>
      <c r="AB943" s="25" t="str">
        <f>IF(X943&gt;=6249,"Significativo",IF(AA943="No","Significativo","No Significativo"))</f>
        <v>No Significativo</v>
      </c>
      <c r="AC943" s="41"/>
      <c r="AD943" s="32" t="s">
        <v>232</v>
      </c>
      <c r="AE943" s="25" t="s">
        <v>233</v>
      </c>
      <c r="AF943" s="32" t="s">
        <v>234</v>
      </c>
    </row>
    <row r="944" spans="1:34" ht="71.25" customHeight="1">
      <c r="A944" s="183" t="s">
        <v>30</v>
      </c>
      <c r="B944" s="184" t="s">
        <v>79</v>
      </c>
      <c r="C944" s="224" t="s">
        <v>546</v>
      </c>
      <c r="D944" s="219" t="s">
        <v>547</v>
      </c>
      <c r="E944" s="219" t="s">
        <v>548</v>
      </c>
      <c r="F944" s="204" t="s">
        <v>64</v>
      </c>
      <c r="G944" s="22" t="s">
        <v>49</v>
      </c>
      <c r="H944" s="49" t="s">
        <v>549</v>
      </c>
      <c r="I944" s="62" t="s">
        <v>51</v>
      </c>
      <c r="L944" s="25" t="s">
        <v>52</v>
      </c>
      <c r="M944" s="25">
        <f>IF(L944="Puntual",1,IF(L944="Local",5,10))</f>
        <v>1</v>
      </c>
      <c r="N944" s="25" t="s">
        <v>41</v>
      </c>
      <c r="O944" s="25">
        <f>IF(N944="Baja",1,IF(N944="Media",5,10))</f>
        <v>5</v>
      </c>
      <c r="P944" s="25" t="s">
        <v>83</v>
      </c>
      <c r="Q944" s="25">
        <f>IF(P944="Breve",1,IF(P944="Temporal",5,10))</f>
        <v>1</v>
      </c>
      <c r="R944" s="25" t="s">
        <v>43</v>
      </c>
      <c r="S944" s="25">
        <f>IF(R944="Reversible",1,IF(R944="Recuperable",5,10))</f>
        <v>5</v>
      </c>
      <c r="T944" s="25" t="s">
        <v>44</v>
      </c>
      <c r="U944" s="25">
        <f>IF(T944="Baja",1,IF(T944="Moderada",5,10))</f>
        <v>5</v>
      </c>
      <c r="V944" s="25" t="s">
        <v>34</v>
      </c>
      <c r="W944" s="25">
        <f>IF(V944="No",1,10)</f>
        <v>10</v>
      </c>
      <c r="X944" s="26">
        <f>SUM(M944*O944*Q944*S944*U944)</f>
        <v>125</v>
      </c>
      <c r="Y944" s="25" t="str">
        <f>IF(X944&gt;=10000,"Alta",IF(X944&gt;=1250,"Moderada",IF(X944&lt;=1000,"Baja")))</f>
        <v>Baja</v>
      </c>
      <c r="Z944" s="25" t="s">
        <v>54</v>
      </c>
      <c r="AA944" s="25" t="s">
        <v>34</v>
      </c>
      <c r="AB944" s="25" t="str">
        <f>IF(X944&gt;=6249,"Significativo",IF(AA944="No","Significativo","No Significativo"))</f>
        <v>No Significativo</v>
      </c>
      <c r="AC944" s="32" t="s">
        <v>834</v>
      </c>
      <c r="AD944" s="32" t="s">
        <v>831</v>
      </c>
      <c r="AE944" s="25" t="s">
        <v>462</v>
      </c>
      <c r="AF944" s="32" t="s">
        <v>463</v>
      </c>
    </row>
    <row r="945" spans="1:32" ht="91.5" customHeight="1">
      <c r="C945" s="186"/>
      <c r="D945" s="186"/>
      <c r="E945" s="186"/>
      <c r="F945" s="186"/>
      <c r="G945" s="22" t="s">
        <v>153</v>
      </c>
      <c r="H945" s="49" t="s">
        <v>550</v>
      </c>
      <c r="I945" s="24" t="s">
        <v>155</v>
      </c>
      <c r="L945" s="25" t="s">
        <v>52</v>
      </c>
      <c r="M945" s="25">
        <f>IF(L945="Puntual",1,IF(L945="Local",5,10))</f>
        <v>1</v>
      </c>
      <c r="N945" s="25" t="s">
        <v>53</v>
      </c>
      <c r="O945" s="25">
        <f>IF(N945="Baja",1,IF(N945="Media",5,10))</f>
        <v>1</v>
      </c>
      <c r="P945" s="25" t="s">
        <v>83</v>
      </c>
      <c r="Q945" s="25">
        <f>IF(P945="Breve",1,IF(P945="Temporal",5,10))</f>
        <v>1</v>
      </c>
      <c r="R945" s="25" t="s">
        <v>117</v>
      </c>
      <c r="S945" s="25">
        <f>IF(R945="Reversible",1,IF(R945="Recuperable",5,10))</f>
        <v>1</v>
      </c>
      <c r="T945" s="25" t="s">
        <v>53</v>
      </c>
      <c r="U945" s="25">
        <f>IF(T945="Baja",1,IF(T945="Moderada",5,10))</f>
        <v>1</v>
      </c>
      <c r="V945" s="25" t="s">
        <v>34</v>
      </c>
      <c r="W945" s="25">
        <f>IF(V945="No",1,10)</f>
        <v>10</v>
      </c>
      <c r="X945" s="26">
        <f>SUM(M945*O945*Q945*S945*U945)</f>
        <v>1</v>
      </c>
      <c r="Y945" s="25" t="str">
        <f>IF(X945&gt;=10000,"Alta",IF(X945&gt;=1250,"Moderada",IF(X945&lt;=1000,"Baja")))</f>
        <v>Baja</v>
      </c>
      <c r="Z945" s="25" t="s">
        <v>156</v>
      </c>
      <c r="AA945" s="25" t="s">
        <v>34</v>
      </c>
      <c r="AB945" s="25" t="str">
        <f>IF(X945&gt;=6249,"Significativo",IF(AA945="No","Significativo","No Significativo"))</f>
        <v>No Significativo</v>
      </c>
      <c r="AC945" s="32" t="s">
        <v>443</v>
      </c>
      <c r="AD945" s="32" t="s">
        <v>363</v>
      </c>
      <c r="AE945" s="25" t="s">
        <v>221</v>
      </c>
      <c r="AF945" s="25" t="s">
        <v>314</v>
      </c>
    </row>
    <row r="946" spans="1:32" ht="51" customHeight="1">
      <c r="C946" s="186"/>
      <c r="D946" s="186"/>
      <c r="E946" s="186"/>
      <c r="F946" s="186"/>
      <c r="G946" s="218" t="s">
        <v>35</v>
      </c>
      <c r="H946" s="221" t="s">
        <v>551</v>
      </c>
      <c r="I946" s="220" t="s">
        <v>37</v>
      </c>
      <c r="L946" s="25" t="s">
        <v>40</v>
      </c>
      <c r="M946" s="25">
        <f>IF(L946="Puntual",1,IF(L946="Local",5,10))</f>
        <v>5</v>
      </c>
      <c r="N946" s="25" t="s">
        <v>41</v>
      </c>
      <c r="O946" s="25">
        <f>IF(N946="Baja",1,IF(N946="Media",5,10))</f>
        <v>5</v>
      </c>
      <c r="P946" s="25" t="s">
        <v>42</v>
      </c>
      <c r="Q946" s="25">
        <f>IF(P946="Breve",1,IF(P946="Temporal",5,10))</f>
        <v>5</v>
      </c>
      <c r="R946" s="25" t="s">
        <v>43</v>
      </c>
      <c r="S946" s="25">
        <f>IF(R946="Reversible",1,IF(R946="Recuperable",5,10))</f>
        <v>5</v>
      </c>
      <c r="T946" s="25" t="s">
        <v>44</v>
      </c>
      <c r="U946" s="25">
        <f>IF(T946="Baja",1,IF(T946="Moderada",5,10))</f>
        <v>5</v>
      </c>
      <c r="V946" s="25" t="s">
        <v>34</v>
      </c>
      <c r="W946" s="25">
        <f>IF(V946="No",1,10)</f>
        <v>10</v>
      </c>
      <c r="X946" s="26">
        <f>SUM(M946*O946*Q946*S946*U946)</f>
        <v>3125</v>
      </c>
      <c r="Y946" s="25" t="str">
        <f>IF(X946&gt;=10000,"Alta",IF(X946&gt;=1250,"Moderada",IF(X946&lt;=1000,"Baja")))</f>
        <v>Moderada</v>
      </c>
      <c r="Z946" s="25" t="s">
        <v>45</v>
      </c>
      <c r="AA946" s="25" t="s">
        <v>34</v>
      </c>
      <c r="AB946" s="25" t="str">
        <f>IF(X946&gt;=6249,"Significativo",IF(AA946="No","Significativo","No Significativo"))</f>
        <v>No Significativo</v>
      </c>
      <c r="AC946" s="28"/>
      <c r="AD946" s="25" t="s">
        <v>189</v>
      </c>
      <c r="AE946" s="32" t="s">
        <v>190</v>
      </c>
      <c r="AF946" s="32" t="s">
        <v>191</v>
      </c>
    </row>
    <row r="947" spans="1:32" ht="15" customHeight="1">
      <c r="C947" s="186"/>
      <c r="D947" s="186"/>
      <c r="E947" s="186"/>
      <c r="F947" s="186"/>
      <c r="G947" s="186"/>
      <c r="H947" s="186"/>
      <c r="I947" s="186"/>
    </row>
    <row r="948" spans="1:32" ht="41.25" customHeight="1">
      <c r="C948" s="187"/>
      <c r="D948" s="187"/>
      <c r="E948" s="187"/>
      <c r="F948" s="187"/>
      <c r="G948" s="187"/>
      <c r="H948" s="187"/>
      <c r="I948" s="187"/>
    </row>
    <row r="949" spans="1:32" ht="86.25" customHeight="1">
      <c r="A949" s="183" t="s">
        <v>30</v>
      </c>
      <c r="B949" s="184" t="s">
        <v>79</v>
      </c>
      <c r="C949" s="224" t="s">
        <v>552</v>
      </c>
      <c r="D949" s="219" t="s">
        <v>553</v>
      </c>
      <c r="E949" s="219" t="s">
        <v>554</v>
      </c>
      <c r="F949" s="204" t="s">
        <v>64</v>
      </c>
      <c r="G949" s="22" t="s">
        <v>49</v>
      </c>
      <c r="H949" s="49" t="s">
        <v>555</v>
      </c>
      <c r="I949" s="62" t="s">
        <v>51</v>
      </c>
      <c r="L949" s="25" t="s">
        <v>52</v>
      </c>
      <c r="M949" s="25">
        <f>IF(L949="Puntual",1,IF(L949="Local",5,10))</f>
        <v>1</v>
      </c>
      <c r="N949" s="25" t="s">
        <v>41</v>
      </c>
      <c r="O949" s="25">
        <f>IF(N949="Baja",1,IF(N949="Media",5,10))</f>
        <v>5</v>
      </c>
      <c r="P949" s="25" t="s">
        <v>83</v>
      </c>
      <c r="Q949" s="25">
        <f>IF(P949="Breve",1,IF(P949="Temporal",5,10))</f>
        <v>1</v>
      </c>
      <c r="R949" s="25" t="s">
        <v>43</v>
      </c>
      <c r="S949" s="25">
        <f>IF(R949="Reversible",1,IF(R949="Recuperable",5,10))</f>
        <v>5</v>
      </c>
      <c r="T949" s="25" t="s">
        <v>44</v>
      </c>
      <c r="U949" s="25">
        <f>IF(T949="Baja",1,IF(T949="Moderada",5,10))</f>
        <v>5</v>
      </c>
      <c r="V949" s="25" t="s">
        <v>34</v>
      </c>
      <c r="W949" s="25">
        <f>IF(V949="No",1,10)</f>
        <v>10</v>
      </c>
      <c r="X949" s="26">
        <f>SUM(M949*O949*Q949*S949*U949)</f>
        <v>125</v>
      </c>
      <c r="Y949" s="25" t="str">
        <f>IF(X949&gt;=10000,"Alta",IF(X949&gt;=1250,"Moderada",IF(X949&lt;=1000,"Baja")))</f>
        <v>Baja</v>
      </c>
      <c r="Z949" s="25" t="s">
        <v>54</v>
      </c>
      <c r="AA949" s="25" t="s">
        <v>34</v>
      </c>
      <c r="AB949" s="25" t="str">
        <f>IF(X949&gt;=6249,"Significativo",IF(AA949="No","Significativo","No Significativo"))</f>
        <v>No Significativo</v>
      </c>
      <c r="AC949" s="32" t="s">
        <v>460</v>
      </c>
      <c r="AD949" s="32" t="s">
        <v>831</v>
      </c>
      <c r="AE949" s="25" t="s">
        <v>462</v>
      </c>
      <c r="AF949" s="32" t="s">
        <v>463</v>
      </c>
    </row>
    <row r="950" spans="1:32" ht="81" customHeight="1">
      <c r="C950" s="186"/>
      <c r="D950" s="186"/>
      <c r="E950" s="186"/>
      <c r="F950" s="186"/>
      <c r="G950" s="22" t="s">
        <v>147</v>
      </c>
      <c r="H950" s="49" t="s">
        <v>556</v>
      </c>
      <c r="I950" s="62" t="s">
        <v>149</v>
      </c>
      <c r="L950" s="25" t="s">
        <v>52</v>
      </c>
      <c r="M950" s="25">
        <f>IF(L950="Puntual",1,IF(L950="Local",5,10))</f>
        <v>1</v>
      </c>
      <c r="N950" s="25" t="s">
        <v>41</v>
      </c>
      <c r="O950" s="25">
        <f>IF(N950="Baja",1,IF(N950="Media",5,10))</f>
        <v>5</v>
      </c>
      <c r="P950" s="25" t="s">
        <v>42</v>
      </c>
      <c r="Q950" s="25">
        <f>IF(P950="Breve",1,IF(P950="Temporal",5,10))</f>
        <v>5</v>
      </c>
      <c r="R950" s="25" t="s">
        <v>43</v>
      </c>
      <c r="S950" s="25">
        <f>IF(R950="Reversible",1,IF(R950="Recuperable",5,10))</f>
        <v>5</v>
      </c>
      <c r="T950" s="25" t="s">
        <v>44</v>
      </c>
      <c r="U950" s="25">
        <f>IF(T950="Baja",1,IF(T950="Moderada",5,10))</f>
        <v>5</v>
      </c>
      <c r="V950" s="25" t="s">
        <v>34</v>
      </c>
      <c r="W950" s="25">
        <f>IF(V950="No",1,10)</f>
        <v>10</v>
      </c>
      <c r="X950" s="26">
        <f>SUM(M950*O950*Q950*S950*U950)</f>
        <v>625</v>
      </c>
      <c r="Y950" s="25" t="str">
        <f>IF(X950&gt;=10000,"Alta",IF(X950&gt;=1250,"Moderada",IF(X950&lt;=1000,"Baja")))</f>
        <v>Baja</v>
      </c>
      <c r="Z950" s="25" t="s">
        <v>74</v>
      </c>
      <c r="AA950" s="25" t="s">
        <v>34</v>
      </c>
      <c r="AB950" s="25" t="str">
        <f>IF(X950&gt;=6249,"Significativo",IF(AA950="No","Significativo","No Significativo"))</f>
        <v>No Significativo</v>
      </c>
      <c r="AC950" s="41"/>
      <c r="AD950" s="32" t="s">
        <v>337</v>
      </c>
      <c r="AE950" s="25" t="s">
        <v>338</v>
      </c>
      <c r="AF950" s="32" t="s">
        <v>327</v>
      </c>
    </row>
    <row r="951" spans="1:32" ht="88.5" customHeight="1">
      <c r="C951" s="186"/>
      <c r="D951" s="186"/>
      <c r="E951" s="186"/>
      <c r="F951" s="186"/>
      <c r="G951" s="252" t="s">
        <v>557</v>
      </c>
      <c r="H951" s="221" t="s">
        <v>558</v>
      </c>
      <c r="I951" s="220" t="s">
        <v>230</v>
      </c>
      <c r="L951" s="25" t="s">
        <v>40</v>
      </c>
      <c r="M951" s="25">
        <f>IF(L951="Puntual",1,IF(L951="Local",5,10))</f>
        <v>5</v>
      </c>
      <c r="N951" s="25" t="s">
        <v>53</v>
      </c>
      <c r="O951" s="25">
        <f>IF(N951="Baja",1,IF(N951="Media",5,10))</f>
        <v>1</v>
      </c>
      <c r="P951" s="25" t="s">
        <v>42</v>
      </c>
      <c r="Q951" s="25">
        <f>IF(P951="Breve",1,IF(P951="Temporal",5,10))</f>
        <v>5</v>
      </c>
      <c r="R951" s="25" t="s">
        <v>117</v>
      </c>
      <c r="S951" s="25">
        <f>IF(R951="Reversible",1,IF(R951="Recuperable",5,10))</f>
        <v>1</v>
      </c>
      <c r="T951" s="25" t="s">
        <v>44</v>
      </c>
      <c r="U951" s="25">
        <f>IF(T951="Baja",1,IF(T951="Moderada",5,10))</f>
        <v>5</v>
      </c>
      <c r="V951" s="25" t="s">
        <v>34</v>
      </c>
      <c r="W951" s="25">
        <f>IF(V951="No",1,10)</f>
        <v>10</v>
      </c>
      <c r="X951" s="26">
        <f>SUM(M951*O951*Q951*S951*U951)</f>
        <v>125</v>
      </c>
      <c r="Y951" s="25" t="str">
        <f>IF(X951&gt;=10000,"Alta",IF(X951&gt;=1250,"Moderada",IF(X951&lt;=1000,"Baja")))</f>
        <v>Baja</v>
      </c>
      <c r="Z951" s="43" t="s">
        <v>231</v>
      </c>
      <c r="AA951" s="25" t="s">
        <v>34</v>
      </c>
      <c r="AB951" s="25" t="str">
        <f>IF(X951&gt;=6249,"Significativo",IF(AA951="No","Significativo","No Significativo"))</f>
        <v>No Significativo</v>
      </c>
      <c r="AC951" s="41"/>
      <c r="AD951" s="32" t="s">
        <v>232</v>
      </c>
      <c r="AE951" s="25" t="s">
        <v>233</v>
      </c>
      <c r="AF951" s="32" t="s">
        <v>234</v>
      </c>
    </row>
    <row r="952" spans="1:32" ht="15" customHeight="1">
      <c r="C952" s="186"/>
      <c r="D952" s="186"/>
      <c r="E952" s="186"/>
      <c r="F952" s="186"/>
      <c r="G952" s="253"/>
      <c r="H952" s="186"/>
      <c r="I952" s="186"/>
    </row>
    <row r="953" spans="1:32" ht="44.25" customHeight="1">
      <c r="C953" s="187"/>
      <c r="D953" s="187"/>
      <c r="E953" s="187"/>
      <c r="F953" s="187"/>
      <c r="G953" s="254"/>
      <c r="H953" s="187"/>
      <c r="I953" s="187"/>
    </row>
    <row r="954" spans="1:32" ht="69.75" customHeight="1">
      <c r="A954" s="183" t="s">
        <v>30</v>
      </c>
      <c r="B954" s="184" t="s">
        <v>79</v>
      </c>
      <c r="C954" s="224" t="s">
        <v>559</v>
      </c>
      <c r="D954" s="219" t="s">
        <v>560</v>
      </c>
      <c r="E954" s="219" t="s">
        <v>561</v>
      </c>
      <c r="F954" s="204" t="s">
        <v>64</v>
      </c>
      <c r="G954" s="218" t="s">
        <v>49</v>
      </c>
      <c r="H954" s="221" t="s">
        <v>562</v>
      </c>
      <c r="I954" s="220" t="s">
        <v>51</v>
      </c>
      <c r="L954" s="25" t="s">
        <v>52</v>
      </c>
      <c r="M954" s="25">
        <f>IF(L954="Puntual",1,IF(L954="Local",5,10))</f>
        <v>1</v>
      </c>
      <c r="N954" s="25" t="s">
        <v>41</v>
      </c>
      <c r="O954" s="25">
        <f>IF(N954="Baja",1,IF(N954="Media",5,10))</f>
        <v>5</v>
      </c>
      <c r="P954" s="25" t="s">
        <v>83</v>
      </c>
      <c r="Q954" s="25">
        <f>IF(P954="Breve",1,IF(P954="Temporal",5,10))</f>
        <v>1</v>
      </c>
      <c r="R954" s="25" t="s">
        <v>43</v>
      </c>
      <c r="S954" s="25">
        <f>IF(R954="Reversible",1,IF(R954="Recuperable",5,10))</f>
        <v>5</v>
      </c>
      <c r="T954" s="25" t="s">
        <v>44</v>
      </c>
      <c r="U954" s="25">
        <f>IF(T954="Baja",1,IF(T954="Moderada",5,10))</f>
        <v>5</v>
      </c>
      <c r="V954" s="25" t="s">
        <v>34</v>
      </c>
      <c r="W954" s="25">
        <f>IF(V954="No",1,10)</f>
        <v>10</v>
      </c>
      <c r="X954" s="26">
        <f>SUM(M954*O954*Q954*S954*U954)</f>
        <v>125</v>
      </c>
      <c r="Y954" s="25" t="str">
        <f>IF(X954&gt;=10000,"Alta",IF(X954&gt;=1250,"Moderada",IF(X954&lt;=1000,"Baja")))</f>
        <v>Baja</v>
      </c>
      <c r="Z954" s="25" t="s">
        <v>54</v>
      </c>
      <c r="AA954" s="25" t="s">
        <v>34</v>
      </c>
      <c r="AB954" s="25" t="str">
        <f>IF(X954&gt;=6249,"Significativo",IF(AA954="No","Significativo","No Significativo"))</f>
        <v>No Significativo</v>
      </c>
      <c r="AC954" s="32" t="s">
        <v>829</v>
      </c>
      <c r="AD954" s="32" t="s">
        <v>831</v>
      </c>
      <c r="AE954" s="25" t="s">
        <v>462</v>
      </c>
      <c r="AF954" s="32" t="s">
        <v>463</v>
      </c>
    </row>
    <row r="955" spans="1:32" ht="36.75" customHeight="1">
      <c r="C955" s="186"/>
      <c r="D955" s="186"/>
      <c r="E955" s="186"/>
      <c r="F955" s="186"/>
      <c r="G955" s="187"/>
      <c r="H955" s="187"/>
      <c r="I955" s="187"/>
    </row>
    <row r="956" spans="1:32" ht="54" customHeight="1">
      <c r="C956" s="186"/>
      <c r="D956" s="186"/>
      <c r="E956" s="186"/>
      <c r="F956" s="186"/>
      <c r="G956" s="218" t="s">
        <v>35</v>
      </c>
      <c r="H956" s="221" t="s">
        <v>563</v>
      </c>
      <c r="I956" s="220" t="s">
        <v>37</v>
      </c>
      <c r="L956" s="25" t="s">
        <v>40</v>
      </c>
      <c r="M956" s="25">
        <f>IF(L956="Puntual",1,IF(L956="Local",5,10))</f>
        <v>5</v>
      </c>
      <c r="N956" s="25" t="s">
        <v>41</v>
      </c>
      <c r="O956" s="25">
        <f>IF(N956="Baja",1,IF(N956="Media",5,10))</f>
        <v>5</v>
      </c>
      <c r="P956" s="25" t="s">
        <v>42</v>
      </c>
      <c r="Q956" s="25">
        <f>IF(P956="Breve",1,IF(P956="Temporal",5,10))</f>
        <v>5</v>
      </c>
      <c r="R956" s="25" t="s">
        <v>43</v>
      </c>
      <c r="S956" s="25">
        <f>IF(R956="Reversible",1,IF(R956="Recuperable",5,10))</f>
        <v>5</v>
      </c>
      <c r="T956" s="25" t="s">
        <v>44</v>
      </c>
      <c r="U956" s="25">
        <f>IF(T956="Baja",1,IF(T956="Moderada",5,10))</f>
        <v>5</v>
      </c>
      <c r="V956" s="25" t="s">
        <v>34</v>
      </c>
      <c r="W956" s="25">
        <f>IF(V956="No",1,10)</f>
        <v>10</v>
      </c>
      <c r="X956" s="26">
        <f>SUM(M956*O956*Q956*S956*U956)</f>
        <v>3125</v>
      </c>
      <c r="Y956" s="25" t="str">
        <f>IF(X956&gt;=10000,"Alta",IF(X956&gt;=1250,"Moderada",IF(X956&lt;=1000,"Baja")))</f>
        <v>Moderada</v>
      </c>
      <c r="Z956" s="25" t="s">
        <v>45</v>
      </c>
      <c r="AA956" s="25" t="s">
        <v>34</v>
      </c>
      <c r="AB956" s="25" t="str">
        <f>IF(X956&gt;=6249,"Significativo",IF(AA956="No","Significativo","No Significativo"))</f>
        <v>No Significativo</v>
      </c>
      <c r="AC956" s="28"/>
      <c r="AD956" s="25" t="s">
        <v>189</v>
      </c>
      <c r="AE956" s="32" t="s">
        <v>190</v>
      </c>
      <c r="AF956" s="32" t="s">
        <v>191</v>
      </c>
    </row>
    <row r="957" spans="1:32" ht="35.25" customHeight="1">
      <c r="C957" s="186"/>
      <c r="D957" s="186"/>
      <c r="E957" s="186"/>
      <c r="F957" s="186"/>
      <c r="G957" s="186"/>
      <c r="H957" s="186"/>
      <c r="I957" s="186"/>
    </row>
    <row r="958" spans="1:32" ht="36" customHeight="1">
      <c r="C958" s="187"/>
      <c r="D958" s="187"/>
      <c r="E958" s="187"/>
      <c r="F958" s="187"/>
      <c r="G958" s="187"/>
      <c r="H958" s="187"/>
      <c r="I958" s="187"/>
    </row>
    <row r="959" spans="1:32" ht="15.75" customHeight="1"/>
    <row r="960" spans="1:32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mergeCells count="1295">
    <mergeCell ref="C2:AF3"/>
    <mergeCell ref="A2:B3"/>
    <mergeCell ref="T206:T207"/>
    <mergeCell ref="R256:R257"/>
    <mergeCell ref="S256:S257"/>
    <mergeCell ref="S200:S202"/>
    <mergeCell ref="T200:T202"/>
    <mergeCell ref="Q200:Q202"/>
    <mergeCell ref="R200:R202"/>
    <mergeCell ref="S204:S205"/>
    <mergeCell ref="T204:T205"/>
    <mergeCell ref="Q256:Q257"/>
    <mergeCell ref="T256:T257"/>
    <mergeCell ref="U206:U207"/>
    <mergeCell ref="U193:U195"/>
    <mergeCell ref="R204:R205"/>
    <mergeCell ref="U200:U202"/>
    <mergeCell ref="U204:U205"/>
    <mergeCell ref="T228:T232"/>
    <mergeCell ref="T242:T247"/>
    <mergeCell ref="Q191:Q192"/>
    <mergeCell ref="R191:R192"/>
    <mergeCell ref="R184:R185"/>
    <mergeCell ref="P191:P192"/>
    <mergeCell ref="S184:S185"/>
    <mergeCell ref="S189:S190"/>
    <mergeCell ref="P189:P190"/>
    <mergeCell ref="Q189:Q190"/>
    <mergeCell ref="R189:R190"/>
    <mergeCell ref="T189:T190"/>
    <mergeCell ref="U189:U190"/>
    <mergeCell ref="S196:S197"/>
    <mergeCell ref="T196:T197"/>
    <mergeCell ref="Q196:Q197"/>
    <mergeCell ref="R196:R197"/>
    <mergeCell ref="U181:U183"/>
    <mergeCell ref="T184:T185"/>
    <mergeCell ref="U184:U185"/>
    <mergeCell ref="P184:P185"/>
    <mergeCell ref="Q184:Q185"/>
    <mergeCell ref="P181:P183"/>
    <mergeCell ref="U196:U197"/>
    <mergeCell ref="U171:U173"/>
    <mergeCell ref="S176:S178"/>
    <mergeCell ref="T176:T178"/>
    <mergeCell ref="U176:U178"/>
    <mergeCell ref="P179:P180"/>
    <mergeCell ref="Q179:Q180"/>
    <mergeCell ref="R179:R180"/>
    <mergeCell ref="S179:S180"/>
    <mergeCell ref="T179:T180"/>
    <mergeCell ref="U179:U180"/>
    <mergeCell ref="R164:R165"/>
    <mergeCell ref="S164:S165"/>
    <mergeCell ref="P164:P165"/>
    <mergeCell ref="Q181:Q183"/>
    <mergeCell ref="R181:R183"/>
    <mergeCell ref="S181:S183"/>
    <mergeCell ref="T181:T183"/>
    <mergeCell ref="Q5:R5"/>
    <mergeCell ref="P8:Q8"/>
    <mergeCell ref="R8:S8"/>
    <mergeCell ref="T8:U8"/>
    <mergeCell ref="U30:U31"/>
    <mergeCell ref="U116:U117"/>
    <mergeCell ref="U256:U257"/>
    <mergeCell ref="S261:S262"/>
    <mergeCell ref="T261:T262"/>
    <mergeCell ref="Q258:Q260"/>
    <mergeCell ref="R258:R260"/>
    <mergeCell ref="P258:P260"/>
    <mergeCell ref="T258:T260"/>
    <mergeCell ref="P261:P262"/>
    <mergeCell ref="Q261:Q262"/>
    <mergeCell ref="R261:R262"/>
    <mergeCell ref="U228:U232"/>
    <mergeCell ref="U242:U247"/>
    <mergeCell ref="Q30:Q31"/>
    <mergeCell ref="R30:R31"/>
    <mergeCell ref="S30:S31"/>
    <mergeCell ref="T30:T31"/>
    <mergeCell ref="P30:P31"/>
    <mergeCell ref="P116:P117"/>
    <mergeCell ref="P200:P202"/>
    <mergeCell ref="P206:P207"/>
    <mergeCell ref="P193:P195"/>
    <mergeCell ref="P196:P197"/>
    <mergeCell ref="P161:P162"/>
    <mergeCell ref="U161:U162"/>
    <mergeCell ref="T164:T165"/>
    <mergeCell ref="U164:U165"/>
    <mergeCell ref="P198:P199"/>
    <mergeCell ref="Q198:Q199"/>
    <mergeCell ref="R198:R199"/>
    <mergeCell ref="O228:O232"/>
    <mergeCell ref="P228:P232"/>
    <mergeCell ref="Q228:Q232"/>
    <mergeCell ref="S273:S277"/>
    <mergeCell ref="R278:R282"/>
    <mergeCell ref="S278:S282"/>
    <mergeCell ref="R273:R277"/>
    <mergeCell ref="R228:R232"/>
    <mergeCell ref="S228:S232"/>
    <mergeCell ref="R242:R247"/>
    <mergeCell ref="S242:S247"/>
    <mergeCell ref="O233:O235"/>
    <mergeCell ref="P233:P235"/>
    <mergeCell ref="P236:P237"/>
    <mergeCell ref="O236:O237"/>
    <mergeCell ref="O242:O247"/>
    <mergeCell ref="P242:P247"/>
    <mergeCell ref="Q242:Q247"/>
    <mergeCell ref="P256:P257"/>
    <mergeCell ref="Q206:Q207"/>
    <mergeCell ref="R206:R207"/>
    <mergeCell ref="S206:S207"/>
    <mergeCell ref="L161:L162"/>
    <mergeCell ref="L164:L165"/>
    <mergeCell ref="M164:M165"/>
    <mergeCell ref="N164:N165"/>
    <mergeCell ref="L176:L178"/>
    <mergeCell ref="M176:M178"/>
    <mergeCell ref="L181:L183"/>
    <mergeCell ref="M181:M183"/>
    <mergeCell ref="N181:N183"/>
    <mergeCell ref="S116:S117"/>
    <mergeCell ref="T116:T117"/>
    <mergeCell ref="S191:S192"/>
    <mergeCell ref="T191:T192"/>
    <mergeCell ref="Q193:Q195"/>
    <mergeCell ref="R193:R195"/>
    <mergeCell ref="S193:S195"/>
    <mergeCell ref="T193:T195"/>
    <mergeCell ref="Q116:Q117"/>
    <mergeCell ref="R116:R117"/>
    <mergeCell ref="Q161:Q162"/>
    <mergeCell ref="R161:R162"/>
    <mergeCell ref="S161:S162"/>
    <mergeCell ref="T161:T162"/>
    <mergeCell ref="Q164:Q165"/>
    <mergeCell ref="P171:P173"/>
    <mergeCell ref="Q171:Q173"/>
    <mergeCell ref="R171:R173"/>
    <mergeCell ref="P176:P178"/>
    <mergeCell ref="Q176:Q178"/>
    <mergeCell ref="R176:R178"/>
    <mergeCell ref="S171:S173"/>
    <mergeCell ref="T171:T173"/>
    <mergeCell ref="N204:N205"/>
    <mergeCell ref="N206:N207"/>
    <mergeCell ref="N198:N199"/>
    <mergeCell ref="N196:N197"/>
    <mergeCell ref="N242:N247"/>
    <mergeCell ref="O198:O199"/>
    <mergeCell ref="O204:O205"/>
    <mergeCell ref="N189:N190"/>
    <mergeCell ref="O189:O190"/>
    <mergeCell ref="O206:O207"/>
    <mergeCell ref="P204:P205"/>
    <mergeCell ref="Q204:Q205"/>
    <mergeCell ref="I30:I31"/>
    <mergeCell ref="I116:I117"/>
    <mergeCell ref="I191:I192"/>
    <mergeCell ref="I189:I190"/>
    <mergeCell ref="I193:I195"/>
    <mergeCell ref="I161:I162"/>
    <mergeCell ref="I164:I165"/>
    <mergeCell ref="J116:J117"/>
    <mergeCell ref="L116:L117"/>
    <mergeCell ref="M116:M117"/>
    <mergeCell ref="N116:N117"/>
    <mergeCell ref="N176:N178"/>
    <mergeCell ref="O176:O178"/>
    <mergeCell ref="N193:N195"/>
    <mergeCell ref="O193:O195"/>
    <mergeCell ref="M161:M162"/>
    <mergeCell ref="N161:N162"/>
    <mergeCell ref="M189:M190"/>
    <mergeCell ref="M193:M195"/>
    <mergeCell ref="O116:O117"/>
    <mergeCell ref="I268:I272"/>
    <mergeCell ref="I273:I277"/>
    <mergeCell ref="L263:L267"/>
    <mergeCell ref="L268:L272"/>
    <mergeCell ref="M263:M267"/>
    <mergeCell ref="I266:I267"/>
    <mergeCell ref="L273:L277"/>
    <mergeCell ref="L278:L282"/>
    <mergeCell ref="M278:M282"/>
    <mergeCell ref="I280:I282"/>
    <mergeCell ref="O268:O272"/>
    <mergeCell ref="N283:N287"/>
    <mergeCell ref="P283:P287"/>
    <mergeCell ref="Q283:Q287"/>
    <mergeCell ref="R283:R287"/>
    <mergeCell ref="S283:S287"/>
    <mergeCell ref="O181:O183"/>
    <mergeCell ref="O273:O277"/>
    <mergeCell ref="O278:O282"/>
    <mergeCell ref="Q278:Q282"/>
    <mergeCell ref="P278:P282"/>
    <mergeCell ref="N256:N257"/>
    <mergeCell ref="N258:N260"/>
    <mergeCell ref="N261:N262"/>
    <mergeCell ref="N263:N267"/>
    <mergeCell ref="N268:N272"/>
    <mergeCell ref="N273:N277"/>
    <mergeCell ref="N278:N282"/>
    <mergeCell ref="S263:S267"/>
    <mergeCell ref="S268:S272"/>
    <mergeCell ref="R268:R272"/>
    <mergeCell ref="R263:R267"/>
    <mergeCell ref="L261:L262"/>
    <mergeCell ref="M256:M257"/>
    <mergeCell ref="M258:M260"/>
    <mergeCell ref="M261:M262"/>
    <mergeCell ref="U273:U277"/>
    <mergeCell ref="U278:U282"/>
    <mergeCell ref="U283:U287"/>
    <mergeCell ref="P268:P272"/>
    <mergeCell ref="P273:P277"/>
    <mergeCell ref="Q268:Q272"/>
    <mergeCell ref="Q273:Q277"/>
    <mergeCell ref="P263:P267"/>
    <mergeCell ref="U263:U267"/>
    <mergeCell ref="U268:U272"/>
    <mergeCell ref="T278:T282"/>
    <mergeCell ref="T283:T287"/>
    <mergeCell ref="T263:T267"/>
    <mergeCell ref="T268:T272"/>
    <mergeCell ref="T273:T277"/>
    <mergeCell ref="Q263:Q267"/>
    <mergeCell ref="S258:S260"/>
    <mergeCell ref="O263:O267"/>
    <mergeCell ref="O256:O257"/>
    <mergeCell ref="O258:O260"/>
    <mergeCell ref="O261:O262"/>
    <mergeCell ref="U258:U260"/>
    <mergeCell ref="U261:U262"/>
    <mergeCell ref="G164:G165"/>
    <mergeCell ref="H164:H165"/>
    <mergeCell ref="C100:C102"/>
    <mergeCell ref="C103:C104"/>
    <mergeCell ref="D103:D104"/>
    <mergeCell ref="E103:E104"/>
    <mergeCell ref="F103:F104"/>
    <mergeCell ref="D105:D106"/>
    <mergeCell ref="F116:F118"/>
    <mergeCell ref="C105:C106"/>
    <mergeCell ref="M242:M247"/>
    <mergeCell ref="M236:M237"/>
    <mergeCell ref="M198:M199"/>
    <mergeCell ref="M204:M205"/>
    <mergeCell ref="M206:M207"/>
    <mergeCell ref="M196:M197"/>
    <mergeCell ref="M283:M287"/>
    <mergeCell ref="M268:M272"/>
    <mergeCell ref="M273:M277"/>
    <mergeCell ref="L283:L287"/>
    <mergeCell ref="L198:L199"/>
    <mergeCell ref="L204:L205"/>
    <mergeCell ref="L189:L190"/>
    <mergeCell ref="L193:L195"/>
    <mergeCell ref="L196:L197"/>
    <mergeCell ref="L228:L232"/>
    <mergeCell ref="L242:L247"/>
    <mergeCell ref="L236:L237"/>
    <mergeCell ref="L200:L202"/>
    <mergeCell ref="M200:M202"/>
    <mergeCell ref="L256:L257"/>
    <mergeCell ref="L258:L260"/>
    <mergeCell ref="B22:B24"/>
    <mergeCell ref="A34:A37"/>
    <mergeCell ref="D62:D67"/>
    <mergeCell ref="E62:E67"/>
    <mergeCell ref="D95:D96"/>
    <mergeCell ref="E95:E96"/>
    <mergeCell ref="F95:F96"/>
    <mergeCell ref="C95:C96"/>
    <mergeCell ref="C97:C99"/>
    <mergeCell ref="D97:D99"/>
    <mergeCell ref="E97:E99"/>
    <mergeCell ref="F97:F99"/>
    <mergeCell ref="D100:D102"/>
    <mergeCell ref="E100:E102"/>
    <mergeCell ref="C119:C123"/>
    <mergeCell ref="D119:D123"/>
    <mergeCell ref="E119:E123"/>
    <mergeCell ref="F119:F123"/>
    <mergeCell ref="C142:C144"/>
    <mergeCell ref="H116:H117"/>
    <mergeCell ref="B134:B137"/>
    <mergeCell ref="B148:B149"/>
    <mergeCell ref="B150:B151"/>
    <mergeCell ref="B152:B154"/>
    <mergeCell ref="B155:B157"/>
    <mergeCell ref="B158:B160"/>
    <mergeCell ref="B161:B163"/>
    <mergeCell ref="B105:B106"/>
    <mergeCell ref="D129:D133"/>
    <mergeCell ref="E129:E133"/>
    <mergeCell ref="F129:F133"/>
    <mergeCell ref="C134:C137"/>
    <mergeCell ref="D134:D137"/>
    <mergeCell ref="E134:E137"/>
    <mergeCell ref="C138:C139"/>
    <mergeCell ref="D142:D144"/>
    <mergeCell ref="E142:E144"/>
    <mergeCell ref="C161:C163"/>
    <mergeCell ref="D161:D163"/>
    <mergeCell ref="C124:C128"/>
    <mergeCell ref="D124:D128"/>
    <mergeCell ref="C129:C133"/>
    <mergeCell ref="B174:B178"/>
    <mergeCell ref="A179:A183"/>
    <mergeCell ref="E184:E188"/>
    <mergeCell ref="A5:C5"/>
    <mergeCell ref="D5:H5"/>
    <mergeCell ref="A7:H7"/>
    <mergeCell ref="G30:G31"/>
    <mergeCell ref="F32:F33"/>
    <mergeCell ref="E169:E173"/>
    <mergeCell ref="F62:F67"/>
    <mergeCell ref="D92:D94"/>
    <mergeCell ref="E92:E94"/>
    <mergeCell ref="F92:F94"/>
    <mergeCell ref="F142:F144"/>
    <mergeCell ref="D145:D147"/>
    <mergeCell ref="E145:E147"/>
    <mergeCell ref="F145:F147"/>
    <mergeCell ref="E150:E151"/>
    <mergeCell ref="F150:F151"/>
    <mergeCell ref="C164:C168"/>
    <mergeCell ref="D164:D168"/>
    <mergeCell ref="E164:E168"/>
    <mergeCell ref="F164:F168"/>
    <mergeCell ref="C169:C173"/>
    <mergeCell ref="D169:D173"/>
    <mergeCell ref="B138:B139"/>
    <mergeCell ref="B140:B141"/>
    <mergeCell ref="B51:B54"/>
    <mergeCell ref="A55:A58"/>
    <mergeCell ref="B55:B58"/>
    <mergeCell ref="A59:A61"/>
    <mergeCell ref="B59:B61"/>
    <mergeCell ref="A68:A73"/>
    <mergeCell ref="B68:B73"/>
    <mergeCell ref="A62:A67"/>
    <mergeCell ref="B62:B67"/>
    <mergeCell ref="A75:A80"/>
    <mergeCell ref="B75:B80"/>
    <mergeCell ref="A81:A86"/>
    <mergeCell ref="B81:B86"/>
    <mergeCell ref="B87:B88"/>
    <mergeCell ref="A87:A88"/>
    <mergeCell ref="A89:A91"/>
    <mergeCell ref="B89:B91"/>
    <mergeCell ref="A100:A102"/>
    <mergeCell ref="A103:A104"/>
    <mergeCell ref="A92:A94"/>
    <mergeCell ref="B92:B94"/>
    <mergeCell ref="A95:A96"/>
    <mergeCell ref="B95:B96"/>
    <mergeCell ref="A97:A99"/>
    <mergeCell ref="B97:B99"/>
    <mergeCell ref="B100:B102"/>
    <mergeCell ref="B103:B104"/>
    <mergeCell ref="A129:A133"/>
    <mergeCell ref="A134:A137"/>
    <mergeCell ref="A138:A139"/>
    <mergeCell ref="A140:A141"/>
    <mergeCell ref="A142:A144"/>
    <mergeCell ref="A145:A147"/>
    <mergeCell ref="A148:A149"/>
    <mergeCell ref="A150:A151"/>
    <mergeCell ref="A152:A154"/>
    <mergeCell ref="A155:A157"/>
    <mergeCell ref="A158:A160"/>
    <mergeCell ref="A161:A163"/>
    <mergeCell ref="A32:A33"/>
    <mergeCell ref="B32:B33"/>
    <mergeCell ref="B9:B10"/>
    <mergeCell ref="A22:A24"/>
    <mergeCell ref="A9:A10"/>
    <mergeCell ref="A11:A12"/>
    <mergeCell ref="B11:B12"/>
    <mergeCell ref="A15:A18"/>
    <mergeCell ref="B15:B18"/>
    <mergeCell ref="A25:A28"/>
    <mergeCell ref="B25:B28"/>
    <mergeCell ref="A19:A21"/>
    <mergeCell ref="B19:B21"/>
    <mergeCell ref="A46:A47"/>
    <mergeCell ref="A51:A54"/>
    <mergeCell ref="B34:B35"/>
    <mergeCell ref="B36:B37"/>
    <mergeCell ref="A38:A41"/>
    <mergeCell ref="B38:B41"/>
    <mergeCell ref="A42:A45"/>
    <mergeCell ref="B169:B173"/>
    <mergeCell ref="C174:C178"/>
    <mergeCell ref="D174:D178"/>
    <mergeCell ref="B184:B188"/>
    <mergeCell ref="B179:B183"/>
    <mergeCell ref="B189:B195"/>
    <mergeCell ref="C184:C188"/>
    <mergeCell ref="C189:C195"/>
    <mergeCell ref="B164:B168"/>
    <mergeCell ref="A164:A168"/>
    <mergeCell ref="B142:B144"/>
    <mergeCell ref="B145:B147"/>
    <mergeCell ref="D32:D33"/>
    <mergeCell ref="E32:E33"/>
    <mergeCell ref="F34:F35"/>
    <mergeCell ref="F36:F37"/>
    <mergeCell ref="D36:D37"/>
    <mergeCell ref="E36:E37"/>
    <mergeCell ref="D38:D41"/>
    <mergeCell ref="E38:E41"/>
    <mergeCell ref="E105:E106"/>
    <mergeCell ref="A105:A106"/>
    <mergeCell ref="D81:D86"/>
    <mergeCell ref="D87:D88"/>
    <mergeCell ref="C75:C80"/>
    <mergeCell ref="C81:C86"/>
    <mergeCell ref="C87:C88"/>
    <mergeCell ref="C89:C91"/>
    <mergeCell ref="C92:C94"/>
    <mergeCell ref="D75:D80"/>
    <mergeCell ref="E89:E91"/>
    <mergeCell ref="E75:E80"/>
    <mergeCell ref="A169:A173"/>
    <mergeCell ref="F169:F173"/>
    <mergeCell ref="G171:G173"/>
    <mergeCell ref="H171:H173"/>
    <mergeCell ref="E174:E178"/>
    <mergeCell ref="F174:F178"/>
    <mergeCell ref="C113:C115"/>
    <mergeCell ref="C116:C118"/>
    <mergeCell ref="A119:A123"/>
    <mergeCell ref="B119:B123"/>
    <mergeCell ref="A124:A128"/>
    <mergeCell ref="B124:B128"/>
    <mergeCell ref="B129:B133"/>
    <mergeCell ref="G176:G178"/>
    <mergeCell ref="H176:H178"/>
    <mergeCell ref="E29:E31"/>
    <mergeCell ref="D34:D35"/>
    <mergeCell ref="E34:E35"/>
    <mergeCell ref="F29:F31"/>
    <mergeCell ref="C38:C41"/>
    <mergeCell ref="C46:C47"/>
    <mergeCell ref="C51:C54"/>
    <mergeCell ref="C55:C58"/>
    <mergeCell ref="F38:F41"/>
    <mergeCell ref="F42:F45"/>
    <mergeCell ref="E68:E73"/>
    <mergeCell ref="F68:F73"/>
    <mergeCell ref="F46:F47"/>
    <mergeCell ref="F51:F54"/>
    <mergeCell ref="F55:F58"/>
    <mergeCell ref="F59:F61"/>
    <mergeCell ref="C42:C45"/>
    <mergeCell ref="A184:A188"/>
    <mergeCell ref="A174:A178"/>
    <mergeCell ref="A196:A203"/>
    <mergeCell ref="A189:A195"/>
    <mergeCell ref="G181:G183"/>
    <mergeCell ref="H181:H183"/>
    <mergeCell ref="H189:H190"/>
    <mergeCell ref="G193:G195"/>
    <mergeCell ref="H193:H195"/>
    <mergeCell ref="A107:A110"/>
    <mergeCell ref="B107:B110"/>
    <mergeCell ref="A111:A112"/>
    <mergeCell ref="B111:B112"/>
    <mergeCell ref="A113:A115"/>
    <mergeCell ref="B113:B115"/>
    <mergeCell ref="D184:D188"/>
    <mergeCell ref="D189:D195"/>
    <mergeCell ref="E189:E195"/>
    <mergeCell ref="F189:F195"/>
    <mergeCell ref="E152:E154"/>
    <mergeCell ref="F152:F154"/>
    <mergeCell ref="D155:D157"/>
    <mergeCell ref="F107:F110"/>
    <mergeCell ref="F111:F112"/>
    <mergeCell ref="F113:F115"/>
    <mergeCell ref="E113:E115"/>
    <mergeCell ref="E124:E128"/>
    <mergeCell ref="F124:F128"/>
    <mergeCell ref="E116:E118"/>
    <mergeCell ref="G116:G117"/>
    <mergeCell ref="A116:A118"/>
    <mergeCell ref="B116:B118"/>
    <mergeCell ref="C9:C10"/>
    <mergeCell ref="D11:D12"/>
    <mergeCell ref="D13:D15"/>
    <mergeCell ref="D19:D21"/>
    <mergeCell ref="D16:D17"/>
    <mergeCell ref="D22:D24"/>
    <mergeCell ref="D25:D28"/>
    <mergeCell ref="F11:F12"/>
    <mergeCell ref="F13:F14"/>
    <mergeCell ref="F15:F16"/>
    <mergeCell ref="F17:F18"/>
    <mergeCell ref="F19:F21"/>
    <mergeCell ref="F22:F24"/>
    <mergeCell ref="E19:E21"/>
    <mergeCell ref="E22:E24"/>
    <mergeCell ref="F9:F10"/>
    <mergeCell ref="E16:E17"/>
    <mergeCell ref="E11:E12"/>
    <mergeCell ref="E13:E15"/>
    <mergeCell ref="C25:C28"/>
    <mergeCell ref="C11:C12"/>
    <mergeCell ref="C13:C18"/>
    <mergeCell ref="C19:C21"/>
    <mergeCell ref="C22:C24"/>
    <mergeCell ref="F25:F28"/>
    <mergeCell ref="D9:D10"/>
    <mergeCell ref="E9:E10"/>
    <mergeCell ref="H30:H31"/>
    <mergeCell ref="A29:A31"/>
    <mergeCell ref="B29:B31"/>
    <mergeCell ref="C29:C31"/>
    <mergeCell ref="D29:D31"/>
    <mergeCell ref="E25:E28"/>
    <mergeCell ref="E59:E61"/>
    <mergeCell ref="E46:E47"/>
    <mergeCell ref="E51:E54"/>
    <mergeCell ref="E55:E58"/>
    <mergeCell ref="D113:D115"/>
    <mergeCell ref="D116:D118"/>
    <mergeCell ref="D42:D45"/>
    <mergeCell ref="D46:D47"/>
    <mergeCell ref="D51:D54"/>
    <mergeCell ref="D55:D58"/>
    <mergeCell ref="D59:D61"/>
    <mergeCell ref="D68:D73"/>
    <mergeCell ref="F89:F91"/>
    <mergeCell ref="F75:F80"/>
    <mergeCell ref="F81:F86"/>
    <mergeCell ref="F87:F88"/>
    <mergeCell ref="F100:F102"/>
    <mergeCell ref="C32:C33"/>
    <mergeCell ref="C34:C37"/>
    <mergeCell ref="E107:E110"/>
    <mergeCell ref="E111:E112"/>
    <mergeCell ref="D107:D110"/>
    <mergeCell ref="D111:D112"/>
    <mergeCell ref="C107:C110"/>
    <mergeCell ref="C111:C112"/>
    <mergeCell ref="F105:F106"/>
    <mergeCell ref="B42:B45"/>
    <mergeCell ref="B46:B47"/>
    <mergeCell ref="C152:C154"/>
    <mergeCell ref="D152:D154"/>
    <mergeCell ref="C145:C147"/>
    <mergeCell ref="C148:C149"/>
    <mergeCell ref="D148:D149"/>
    <mergeCell ref="E148:E149"/>
    <mergeCell ref="F148:F149"/>
    <mergeCell ref="C150:C151"/>
    <mergeCell ref="D150:D151"/>
    <mergeCell ref="E158:E160"/>
    <mergeCell ref="F158:F160"/>
    <mergeCell ref="E155:E157"/>
    <mergeCell ref="F155:F157"/>
    <mergeCell ref="G161:G162"/>
    <mergeCell ref="H161:H162"/>
    <mergeCell ref="C155:C157"/>
    <mergeCell ref="C158:C160"/>
    <mergeCell ref="D158:D160"/>
    <mergeCell ref="E81:E86"/>
    <mergeCell ref="E87:E88"/>
    <mergeCell ref="D89:D91"/>
    <mergeCell ref="E42:E45"/>
    <mergeCell ref="D138:D139"/>
    <mergeCell ref="E138:E139"/>
    <mergeCell ref="D140:D141"/>
    <mergeCell ref="E140:E141"/>
    <mergeCell ref="F140:F141"/>
    <mergeCell ref="E161:E163"/>
    <mergeCell ref="F161:F163"/>
    <mergeCell ref="C140:C141"/>
    <mergeCell ref="AE215:AE219"/>
    <mergeCell ref="AF215:AF219"/>
    <mergeCell ref="AE208:AE210"/>
    <mergeCell ref="AF208:AF210"/>
    <mergeCell ref="AE212:AE214"/>
    <mergeCell ref="AF212:AF214"/>
    <mergeCell ref="AE220:AE222"/>
    <mergeCell ref="AF220:AF222"/>
    <mergeCell ref="I223:I227"/>
    <mergeCell ref="L223:L227"/>
    <mergeCell ref="M223:M227"/>
    <mergeCell ref="N223:N227"/>
    <mergeCell ref="O223:O227"/>
    <mergeCell ref="P223:P227"/>
    <mergeCell ref="Q223:Q227"/>
    <mergeCell ref="R223:R227"/>
    <mergeCell ref="S223:S227"/>
    <mergeCell ref="T223:T227"/>
    <mergeCell ref="U223:U227"/>
    <mergeCell ref="V223:V227"/>
    <mergeCell ref="W223:W227"/>
    <mergeCell ref="X223:X227"/>
    <mergeCell ref="AE223:AE227"/>
    <mergeCell ref="AF223:AF227"/>
    <mergeCell ref="Z223:Z227"/>
    <mergeCell ref="Z220:Z222"/>
    <mergeCell ref="AA220:AA222"/>
    <mergeCell ref="AB220:AB222"/>
    <mergeCell ref="AC220:AC222"/>
    <mergeCell ref="AD220:AD222"/>
    <mergeCell ref="X220:X222"/>
    <mergeCell ref="Y220:Y222"/>
    <mergeCell ref="AB223:AB227"/>
    <mergeCell ref="AC223:AC227"/>
    <mergeCell ref="AD223:AD227"/>
    <mergeCell ref="Y223:Y227"/>
    <mergeCell ref="H212:H214"/>
    <mergeCell ref="I212:I214"/>
    <mergeCell ref="N215:N219"/>
    <mergeCell ref="O215:O219"/>
    <mergeCell ref="P215:P219"/>
    <mergeCell ref="P212:P214"/>
    <mergeCell ref="Q212:Q214"/>
    <mergeCell ref="R212:R214"/>
    <mergeCell ref="Q208:Q210"/>
    <mergeCell ref="R208:R210"/>
    <mergeCell ref="S208:S210"/>
    <mergeCell ref="T208:T210"/>
    <mergeCell ref="U208:U210"/>
    <mergeCell ref="V208:V210"/>
    <mergeCell ref="W208:W210"/>
    <mergeCell ref="U212:U214"/>
    <mergeCell ref="V212:V214"/>
    <mergeCell ref="W212:W214"/>
    <mergeCell ref="L212:L214"/>
    <mergeCell ref="M212:M214"/>
    <mergeCell ref="N212:N214"/>
    <mergeCell ref="O212:O214"/>
    <mergeCell ref="R220:R222"/>
    <mergeCell ref="AA212:AA214"/>
    <mergeCell ref="AB212:AB214"/>
    <mergeCell ref="AC212:AC214"/>
    <mergeCell ref="AD212:AD214"/>
    <mergeCell ref="V220:V222"/>
    <mergeCell ref="A212:A219"/>
    <mergeCell ref="B220:B227"/>
    <mergeCell ref="A220:A227"/>
    <mergeCell ref="C212:C219"/>
    <mergeCell ref="D212:D219"/>
    <mergeCell ref="E212:E219"/>
    <mergeCell ref="Z228:Z232"/>
    <mergeCell ref="H228:H232"/>
    <mergeCell ref="I228:I232"/>
    <mergeCell ref="N228:N232"/>
    <mergeCell ref="G228:G232"/>
    <mergeCell ref="H210:H211"/>
    <mergeCell ref="I210:I211"/>
    <mergeCell ref="H208:H209"/>
    <mergeCell ref="I208:I209"/>
    <mergeCell ref="L208:L210"/>
    <mergeCell ref="M208:M210"/>
    <mergeCell ref="N208:N210"/>
    <mergeCell ref="O208:O210"/>
    <mergeCell ref="P208:P210"/>
    <mergeCell ref="L215:L219"/>
    <mergeCell ref="M215:M219"/>
    <mergeCell ref="L220:L222"/>
    <mergeCell ref="M220:M222"/>
    <mergeCell ref="N220:N222"/>
    <mergeCell ref="O220:O222"/>
    <mergeCell ref="P220:P222"/>
    <mergeCell ref="G208:G209"/>
    <mergeCell ref="G210:G211"/>
    <mergeCell ref="S212:S214"/>
    <mergeCell ref="T212:T214"/>
    <mergeCell ref="M228:M232"/>
    <mergeCell ref="AE242:AE247"/>
    <mergeCell ref="AF242:AF247"/>
    <mergeCell ref="X242:X247"/>
    <mergeCell ref="Y242:Y247"/>
    <mergeCell ref="Z242:Z247"/>
    <mergeCell ref="Y233:Y235"/>
    <mergeCell ref="Z233:Z235"/>
    <mergeCell ref="AA233:AA235"/>
    <mergeCell ref="AB233:AB235"/>
    <mergeCell ref="V228:V232"/>
    <mergeCell ref="W228:W232"/>
    <mergeCell ref="AC233:AC235"/>
    <mergeCell ref="AD233:AD235"/>
    <mergeCell ref="AE233:AE235"/>
    <mergeCell ref="AF233:AF235"/>
    <mergeCell ref="V233:V235"/>
    <mergeCell ref="AA236:AA237"/>
    <mergeCell ref="AB236:AB237"/>
    <mergeCell ref="W233:W235"/>
    <mergeCell ref="X233:X235"/>
    <mergeCell ref="AC242:AC247"/>
    <mergeCell ref="AD242:AD247"/>
    <mergeCell ref="V242:V247"/>
    <mergeCell ref="W242:W247"/>
    <mergeCell ref="AA228:AA232"/>
    <mergeCell ref="AB228:AB232"/>
    <mergeCell ref="AC228:AC232"/>
    <mergeCell ref="AD228:AD232"/>
    <mergeCell ref="AE228:AE232"/>
    <mergeCell ref="AF228:AF232"/>
    <mergeCell ref="X228:X232"/>
    <mergeCell ref="Y228:Y232"/>
    <mergeCell ref="A228:A237"/>
    <mergeCell ref="A238:A247"/>
    <mergeCell ref="H233:H235"/>
    <mergeCell ref="H236:H237"/>
    <mergeCell ref="AA242:AA247"/>
    <mergeCell ref="AB242:AB247"/>
    <mergeCell ref="D278:D282"/>
    <mergeCell ref="D283:D287"/>
    <mergeCell ref="E273:E277"/>
    <mergeCell ref="G258:G260"/>
    <mergeCell ref="G256:G257"/>
    <mergeCell ref="E253:E257"/>
    <mergeCell ref="C253:C257"/>
    <mergeCell ref="D253:D257"/>
    <mergeCell ref="C258:C262"/>
    <mergeCell ref="C263:C267"/>
    <mergeCell ref="C278:C282"/>
    <mergeCell ref="C283:C287"/>
    <mergeCell ref="L233:L235"/>
    <mergeCell ref="M233:M235"/>
    <mergeCell ref="Q233:Q235"/>
    <mergeCell ref="R233:R235"/>
    <mergeCell ref="S233:S235"/>
    <mergeCell ref="T233:T235"/>
    <mergeCell ref="U233:U235"/>
    <mergeCell ref="Q236:Q237"/>
    <mergeCell ref="R236:R237"/>
    <mergeCell ref="S236:S237"/>
    <mergeCell ref="T236:T237"/>
    <mergeCell ref="U236:U237"/>
    <mergeCell ref="N233:N235"/>
    <mergeCell ref="N236:N237"/>
    <mergeCell ref="G273:G277"/>
    <mergeCell ref="F258:F262"/>
    <mergeCell ref="G261:G262"/>
    <mergeCell ref="E258:E262"/>
    <mergeCell ref="B253:B257"/>
    <mergeCell ref="B196:B203"/>
    <mergeCell ref="B268:B272"/>
    <mergeCell ref="B273:B277"/>
    <mergeCell ref="B258:B262"/>
    <mergeCell ref="B263:B267"/>
    <mergeCell ref="F253:F257"/>
    <mergeCell ref="G204:G205"/>
    <mergeCell ref="G206:G207"/>
    <mergeCell ref="G220:G222"/>
    <mergeCell ref="C220:C227"/>
    <mergeCell ref="D220:D227"/>
    <mergeCell ref="E220:E227"/>
    <mergeCell ref="F220:F227"/>
    <mergeCell ref="G223:G227"/>
    <mergeCell ref="C204:C211"/>
    <mergeCell ref="D204:D211"/>
    <mergeCell ref="E204:E211"/>
    <mergeCell ref="F204:F211"/>
    <mergeCell ref="B228:B237"/>
    <mergeCell ref="B238:B247"/>
    <mergeCell ref="D228:D237"/>
    <mergeCell ref="E228:E237"/>
    <mergeCell ref="B204:B211"/>
    <mergeCell ref="B212:B219"/>
    <mergeCell ref="I196:I197"/>
    <mergeCell ref="I198:I199"/>
    <mergeCell ref="H200:H202"/>
    <mergeCell ref="I200:I202"/>
    <mergeCell ref="H204:H205"/>
    <mergeCell ref="I204:I205"/>
    <mergeCell ref="H206:H207"/>
    <mergeCell ref="I206:I207"/>
    <mergeCell ref="I179:I180"/>
    <mergeCell ref="I171:I173"/>
    <mergeCell ref="I176:I178"/>
    <mergeCell ref="H258:H260"/>
    <mergeCell ref="H261:H262"/>
    <mergeCell ref="H179:H180"/>
    <mergeCell ref="I181:I183"/>
    <mergeCell ref="H184:H185"/>
    <mergeCell ref="I184:I185"/>
    <mergeCell ref="H242:H247"/>
    <mergeCell ref="H191:H192"/>
    <mergeCell ref="H198:H199"/>
    <mergeCell ref="H196:H197"/>
    <mergeCell ref="H223:H227"/>
    <mergeCell ref="H256:H257"/>
    <mergeCell ref="I258:I260"/>
    <mergeCell ref="I261:I262"/>
    <mergeCell ref="I233:I235"/>
    <mergeCell ref="I236:I237"/>
    <mergeCell ref="I242:I247"/>
    <mergeCell ref="I256:I257"/>
    <mergeCell ref="C939:C943"/>
    <mergeCell ref="C936:C938"/>
    <mergeCell ref="C196:C203"/>
    <mergeCell ref="C248:C252"/>
    <mergeCell ref="C228:C237"/>
    <mergeCell ref="C238:C247"/>
    <mergeCell ref="D930:D932"/>
    <mergeCell ref="E930:E932"/>
    <mergeCell ref="D936:D938"/>
    <mergeCell ref="E936:E938"/>
    <mergeCell ref="F936:F938"/>
    <mergeCell ref="G936:G937"/>
    <mergeCell ref="C179:C183"/>
    <mergeCell ref="D939:D943"/>
    <mergeCell ref="E939:E943"/>
    <mergeCell ref="F939:F943"/>
    <mergeCell ref="G939:G940"/>
    <mergeCell ref="F933:F935"/>
    <mergeCell ref="F930:F932"/>
    <mergeCell ref="G191:G192"/>
    <mergeCell ref="G198:G199"/>
    <mergeCell ref="G189:G190"/>
    <mergeCell ref="F263:F267"/>
    <mergeCell ref="F268:F272"/>
    <mergeCell ref="D179:D183"/>
    <mergeCell ref="E179:E183"/>
    <mergeCell ref="F179:F183"/>
    <mergeCell ref="G179:G180"/>
    <mergeCell ref="F196:F203"/>
    <mergeCell ref="E933:E935"/>
    <mergeCell ref="G196:G197"/>
    <mergeCell ref="G200:G202"/>
    <mergeCell ref="G951:G953"/>
    <mergeCell ref="H951:H953"/>
    <mergeCell ref="I939:I940"/>
    <mergeCell ref="G956:G958"/>
    <mergeCell ref="H956:H958"/>
    <mergeCell ref="G954:G955"/>
    <mergeCell ref="H954:H955"/>
    <mergeCell ref="I954:I955"/>
    <mergeCell ref="I956:I958"/>
    <mergeCell ref="I951:I953"/>
    <mergeCell ref="F184:F188"/>
    <mergeCell ref="G184:G185"/>
    <mergeCell ref="D196:D203"/>
    <mergeCell ref="E196:E203"/>
    <mergeCell ref="C954:C958"/>
    <mergeCell ref="D954:D958"/>
    <mergeCell ref="E954:E958"/>
    <mergeCell ref="F954:F958"/>
    <mergeCell ref="D949:D953"/>
    <mergeCell ref="E949:E953"/>
    <mergeCell ref="F949:F953"/>
    <mergeCell ref="C944:C948"/>
    <mergeCell ref="D944:D948"/>
    <mergeCell ref="E944:E948"/>
    <mergeCell ref="F944:F948"/>
    <mergeCell ref="G946:G948"/>
    <mergeCell ref="H946:H948"/>
    <mergeCell ref="I946:I948"/>
    <mergeCell ref="C930:C932"/>
    <mergeCell ref="C933:C935"/>
    <mergeCell ref="C949:C953"/>
    <mergeCell ref="D933:D935"/>
    <mergeCell ref="H939:H940"/>
    <mergeCell ref="H936:H937"/>
    <mergeCell ref="I936:I937"/>
    <mergeCell ref="G266:G267"/>
    <mergeCell ref="H268:H272"/>
    <mergeCell ref="H273:H277"/>
    <mergeCell ref="H266:H267"/>
    <mergeCell ref="F283:F287"/>
    <mergeCell ref="F228:F237"/>
    <mergeCell ref="F238:F247"/>
    <mergeCell ref="E278:E282"/>
    <mergeCell ref="F278:F282"/>
    <mergeCell ref="D248:D252"/>
    <mergeCell ref="E248:E252"/>
    <mergeCell ref="F248:F252"/>
    <mergeCell ref="D238:D247"/>
    <mergeCell ref="E238:E247"/>
    <mergeCell ref="G283:G287"/>
    <mergeCell ref="G233:G235"/>
    <mergeCell ref="G236:G237"/>
    <mergeCell ref="G242:G247"/>
    <mergeCell ref="D258:D262"/>
    <mergeCell ref="D263:D267"/>
    <mergeCell ref="D268:D272"/>
    <mergeCell ref="D273:D277"/>
    <mergeCell ref="F273:F277"/>
    <mergeCell ref="I283:I287"/>
    <mergeCell ref="E263:E267"/>
    <mergeCell ref="E268:E272"/>
    <mergeCell ref="E283:E287"/>
    <mergeCell ref="H283:H287"/>
    <mergeCell ref="G268:G272"/>
    <mergeCell ref="U191:U192"/>
    <mergeCell ref="S198:S199"/>
    <mergeCell ref="T198:T199"/>
    <mergeCell ref="U198:U199"/>
    <mergeCell ref="K5:O5"/>
    <mergeCell ref="L8:M8"/>
    <mergeCell ref="N8:O8"/>
    <mergeCell ref="J30:J31"/>
    <mergeCell ref="O30:O31"/>
    <mergeCell ref="L171:L173"/>
    <mergeCell ref="M171:M173"/>
    <mergeCell ref="N171:N173"/>
    <mergeCell ref="L179:L180"/>
    <mergeCell ref="M179:M180"/>
    <mergeCell ref="N179:N180"/>
    <mergeCell ref="O179:O180"/>
    <mergeCell ref="L184:L185"/>
    <mergeCell ref="M184:M185"/>
    <mergeCell ref="N184:N185"/>
    <mergeCell ref="O184:O185"/>
    <mergeCell ref="L191:L192"/>
    <mergeCell ref="M191:M192"/>
    <mergeCell ref="N191:N192"/>
    <mergeCell ref="O191:O192"/>
    <mergeCell ref="K30:K31"/>
    <mergeCell ref="L30:L31"/>
    <mergeCell ref="M30:M31"/>
    <mergeCell ref="N30:N31"/>
    <mergeCell ref="O164:O165"/>
    <mergeCell ref="O196:O197"/>
    <mergeCell ref="O161:O162"/>
    <mergeCell ref="O171:O173"/>
    <mergeCell ref="AD196:AD197"/>
    <mergeCell ref="AD193:AD195"/>
    <mergeCell ref="W200:W202"/>
    <mergeCell ref="X200:X202"/>
    <mergeCell ref="N200:N202"/>
    <mergeCell ref="O200:O202"/>
    <mergeCell ref="AE171:AE173"/>
    <mergeCell ref="AF171:AF173"/>
    <mergeCell ref="AE176:AE178"/>
    <mergeCell ref="AF176:AF178"/>
    <mergeCell ref="AE179:AE180"/>
    <mergeCell ref="AF179:AF180"/>
    <mergeCell ref="AE191:AE192"/>
    <mergeCell ref="AF191:AF192"/>
    <mergeCell ref="AE193:AE195"/>
    <mergeCell ref="AF193:AF195"/>
    <mergeCell ref="AE184:AE185"/>
    <mergeCell ref="AF184:AF185"/>
    <mergeCell ref="AE181:AE183"/>
    <mergeCell ref="AF181:AF183"/>
    <mergeCell ref="AE189:AE190"/>
    <mergeCell ref="AF189:AF190"/>
    <mergeCell ref="AE198:AE199"/>
    <mergeCell ref="AF198:AF199"/>
    <mergeCell ref="AE196:AE197"/>
    <mergeCell ref="AF196:AF197"/>
    <mergeCell ref="Y198:Y199"/>
    <mergeCell ref="Z200:Z202"/>
    <mergeCell ref="AC200:AC202"/>
    <mergeCell ref="AD200:AD202"/>
    <mergeCell ref="AE200:AE202"/>
    <mergeCell ref="AF200:AF202"/>
    <mergeCell ref="Z198:Z199"/>
    <mergeCell ref="AA196:AA197"/>
    <mergeCell ref="W196:W197"/>
    <mergeCell ref="X196:X197"/>
    <mergeCell ref="Y196:Y197"/>
    <mergeCell ref="V198:V199"/>
    <mergeCell ref="W198:W199"/>
    <mergeCell ref="X198:X199"/>
    <mergeCell ref="X191:X192"/>
    <mergeCell ref="Y191:Y192"/>
    <mergeCell ref="W191:W192"/>
    <mergeCell ref="W193:W195"/>
    <mergeCell ref="X193:X195"/>
    <mergeCell ref="Y193:Y195"/>
    <mergeCell ref="Z193:Z195"/>
    <mergeCell ref="AB196:AB197"/>
    <mergeCell ref="AC196:AC197"/>
    <mergeCell ref="AA193:AA195"/>
    <mergeCell ref="AB193:AB195"/>
    <mergeCell ref="AC193:AC195"/>
    <mergeCell ref="V196:V197"/>
    <mergeCell ref="AF161:AF162"/>
    <mergeCell ref="W161:W162"/>
    <mergeCell ref="X161:X162"/>
    <mergeCell ref="Y161:Y162"/>
    <mergeCell ref="X164:X165"/>
    <mergeCell ref="Y164:Y165"/>
    <mergeCell ref="Z164:Z165"/>
    <mergeCell ref="AA164:AA165"/>
    <mergeCell ref="AB164:AB165"/>
    <mergeCell ref="AC164:AC165"/>
    <mergeCell ref="AD164:AD165"/>
    <mergeCell ref="AE164:AE165"/>
    <mergeCell ref="AF164:AF165"/>
    <mergeCell ref="V164:V165"/>
    <mergeCell ref="W164:W165"/>
    <mergeCell ref="AE204:AE205"/>
    <mergeCell ref="AF204:AF205"/>
    <mergeCell ref="AA184:AA185"/>
    <mergeCell ref="Z181:Z183"/>
    <mergeCell ref="AA181:AA183"/>
    <mergeCell ref="W181:W183"/>
    <mergeCell ref="Z184:Z185"/>
    <mergeCell ref="W184:W185"/>
    <mergeCell ref="X184:X185"/>
    <mergeCell ref="Y184:Y185"/>
    <mergeCell ref="X181:X183"/>
    <mergeCell ref="Y181:Y183"/>
    <mergeCell ref="Z191:Z192"/>
    <mergeCell ref="AA191:AA192"/>
    <mergeCell ref="AB191:AB192"/>
    <mergeCell ref="AC191:AC192"/>
    <mergeCell ref="AD191:AD192"/>
    <mergeCell ref="Y171:Y173"/>
    <mergeCell ref="Z171:Z173"/>
    <mergeCell ref="X176:X178"/>
    <mergeCell ref="AD278:AD282"/>
    <mergeCell ref="AB181:AB183"/>
    <mergeCell ref="AC181:AC183"/>
    <mergeCell ref="AD181:AD183"/>
    <mergeCell ref="AD283:AD287"/>
    <mergeCell ref="Z263:Z267"/>
    <mergeCell ref="AC263:AC267"/>
    <mergeCell ref="Z161:Z162"/>
    <mergeCell ref="AA161:AA162"/>
    <mergeCell ref="AB161:AB162"/>
    <mergeCell ref="AC161:AC162"/>
    <mergeCell ref="V161:V162"/>
    <mergeCell ref="AD161:AD162"/>
    <mergeCell ref="AE161:AE162"/>
    <mergeCell ref="AB184:AB185"/>
    <mergeCell ref="AB189:AB190"/>
    <mergeCell ref="AC189:AC190"/>
    <mergeCell ref="W189:W190"/>
    <mergeCell ref="X189:X190"/>
    <mergeCell ref="Y189:Y190"/>
    <mergeCell ref="Z189:Z190"/>
    <mergeCell ref="AA189:AA190"/>
    <mergeCell ref="AC184:AC185"/>
    <mergeCell ref="AD184:AD185"/>
    <mergeCell ref="AD189:AD190"/>
    <mergeCell ref="W204:W205"/>
    <mergeCell ref="X204:X205"/>
    <mergeCell ref="AB198:AB199"/>
    <mergeCell ref="AD198:AD199"/>
    <mergeCell ref="AC116:AC117"/>
    <mergeCell ref="AD116:AD117"/>
    <mergeCell ref="V30:V31"/>
    <mergeCell ref="W30:W31"/>
    <mergeCell ref="AD171:AD173"/>
    <mergeCell ref="V171:V173"/>
    <mergeCell ref="W171:W173"/>
    <mergeCell ref="X171:X173"/>
    <mergeCell ref="Z116:Z117"/>
    <mergeCell ref="V181:V183"/>
    <mergeCell ref="V184:V185"/>
    <mergeCell ref="V189:V190"/>
    <mergeCell ref="V191:V192"/>
    <mergeCell ref="AE206:AE207"/>
    <mergeCell ref="AC278:AC282"/>
    <mergeCell ref="AA273:AA277"/>
    <mergeCell ref="AB273:AB277"/>
    <mergeCell ref="AC273:AC277"/>
    <mergeCell ref="AB278:AB282"/>
    <mergeCell ref="AE258:AE260"/>
    <mergeCell ref="X261:X262"/>
    <mergeCell ref="Y261:Y262"/>
    <mergeCell ref="Z261:Z262"/>
    <mergeCell ref="AA261:AA262"/>
    <mergeCell ref="AD258:AD260"/>
    <mergeCell ref="AC258:AC260"/>
    <mergeCell ref="AC261:AC262"/>
    <mergeCell ref="AD261:AD262"/>
    <mergeCell ref="AE261:AE262"/>
    <mergeCell ref="X263:X267"/>
    <mergeCell ref="Y263:Y267"/>
    <mergeCell ref="AD263:AD267"/>
    <mergeCell ref="V273:V277"/>
    <mergeCell ref="V200:V202"/>
    <mergeCell ref="V204:V205"/>
    <mergeCell ref="Z204:Z205"/>
    <mergeCell ref="AC204:AC205"/>
    <mergeCell ref="AD204:AD205"/>
    <mergeCell ref="Y256:Y257"/>
    <mergeCell ref="Z258:Z260"/>
    <mergeCell ref="X256:X257"/>
    <mergeCell ref="AB261:AB262"/>
    <mergeCell ref="AF258:AF260"/>
    <mergeCell ref="AF261:AF262"/>
    <mergeCell ref="AD273:AD277"/>
    <mergeCell ref="X30:X31"/>
    <mergeCell ref="Y30:Y31"/>
    <mergeCell ref="V5:X5"/>
    <mergeCell ref="Y5:Z5"/>
    <mergeCell ref="Z7:AA7"/>
    <mergeCell ref="AC7:AF7"/>
    <mergeCell ref="V8:W8"/>
    <mergeCell ref="AC30:AC31"/>
    <mergeCell ref="AD30:AD31"/>
    <mergeCell ref="AB30:AB31"/>
    <mergeCell ref="AE116:AE117"/>
    <mergeCell ref="AF116:AF117"/>
    <mergeCell ref="V116:V117"/>
    <mergeCell ref="W116:W117"/>
    <mergeCell ref="X116:X117"/>
    <mergeCell ref="Y116:Y117"/>
    <mergeCell ref="Z30:Z31"/>
    <mergeCell ref="AA30:AA31"/>
    <mergeCell ref="AA116:AA117"/>
    <mergeCell ref="V176:V178"/>
    <mergeCell ref="W176:W178"/>
    <mergeCell ref="X179:X180"/>
    <mergeCell ref="Y179:Y180"/>
    <mergeCell ref="Z179:Z180"/>
    <mergeCell ref="AA179:AA180"/>
    <mergeCell ref="AB179:AB180"/>
    <mergeCell ref="AC179:AC180"/>
    <mergeCell ref="AD179:AD180"/>
    <mergeCell ref="V179:V180"/>
    <mergeCell ref="W179:W180"/>
    <mergeCell ref="AF206:AF207"/>
    <mergeCell ref="V193:V195"/>
    <mergeCell ref="AE263:AE267"/>
    <mergeCell ref="AF263:AF267"/>
    <mergeCell ref="AE268:AE272"/>
    <mergeCell ref="AF268:AF272"/>
    <mergeCell ref="AE256:AE257"/>
    <mergeCell ref="AF256:AF257"/>
    <mergeCell ref="V261:V262"/>
    <mergeCell ref="W261:W262"/>
    <mergeCell ref="V236:V237"/>
    <mergeCell ref="W236:W237"/>
    <mergeCell ref="AE236:AE237"/>
    <mergeCell ref="AF236:AF237"/>
    <mergeCell ref="X236:X237"/>
    <mergeCell ref="Y236:Y237"/>
    <mergeCell ref="Z236:Z237"/>
    <mergeCell ref="AD268:AD272"/>
    <mergeCell ref="AA200:AA202"/>
    <mergeCell ref="AB200:AB202"/>
    <mergeCell ref="Z196:Z197"/>
    <mergeCell ref="Y204:Y205"/>
    <mergeCell ref="AA198:AA199"/>
    <mergeCell ref="AE278:AE282"/>
    <mergeCell ref="AE283:AE287"/>
    <mergeCell ref="AF283:AF287"/>
    <mergeCell ref="AF278:AF282"/>
    <mergeCell ref="AE30:AE31"/>
    <mergeCell ref="AF30:AF31"/>
    <mergeCell ref="AA263:AA267"/>
    <mergeCell ref="AB263:AB267"/>
    <mergeCell ref="AA256:AA257"/>
    <mergeCell ref="AB256:AB257"/>
    <mergeCell ref="AA258:AA260"/>
    <mergeCell ref="AB258:AB260"/>
    <mergeCell ref="AC236:AC237"/>
    <mergeCell ref="AD236:AD237"/>
    <mergeCell ref="Z215:Z219"/>
    <mergeCell ref="AA215:AA219"/>
    <mergeCell ref="AB215:AB219"/>
    <mergeCell ref="AC215:AC219"/>
    <mergeCell ref="AD215:AD219"/>
    <mergeCell ref="Y176:Y178"/>
    <mergeCell ref="Z176:Z178"/>
    <mergeCell ref="AA176:AA178"/>
    <mergeCell ref="AB176:AB178"/>
    <mergeCell ref="AC176:AC178"/>
    <mergeCell ref="AD176:AD178"/>
    <mergeCell ref="AE273:AE277"/>
    <mergeCell ref="AF273:AF277"/>
    <mergeCell ref="AB116:AB117"/>
    <mergeCell ref="Y268:Y272"/>
    <mergeCell ref="V258:V260"/>
    <mergeCell ref="AA171:AA173"/>
    <mergeCell ref="AB171:AB173"/>
    <mergeCell ref="AC171:AC173"/>
    <mergeCell ref="AB204:AB205"/>
    <mergeCell ref="AB208:AB210"/>
    <mergeCell ref="AC208:AC210"/>
    <mergeCell ref="AD208:AD210"/>
    <mergeCell ref="V206:V207"/>
    <mergeCell ref="W206:W207"/>
    <mergeCell ref="X206:X207"/>
    <mergeCell ref="Y206:Y207"/>
    <mergeCell ref="Z206:Z207"/>
    <mergeCell ref="AA206:AA207"/>
    <mergeCell ref="AB206:AB207"/>
    <mergeCell ref="AC206:AC207"/>
    <mergeCell ref="AD206:AD207"/>
    <mergeCell ref="Z256:Z257"/>
    <mergeCell ref="AC256:AC257"/>
    <mergeCell ref="V256:V257"/>
    <mergeCell ref="X258:X260"/>
    <mergeCell ref="W256:W257"/>
    <mergeCell ref="W258:W260"/>
    <mergeCell ref="Y258:Y260"/>
    <mergeCell ref="AD256:AD257"/>
    <mergeCell ref="V215:V219"/>
    <mergeCell ref="W215:W219"/>
    <mergeCell ref="X215:X219"/>
    <mergeCell ref="Y215:Y219"/>
    <mergeCell ref="Y200:Y202"/>
    <mergeCell ref="AA204:AA205"/>
    <mergeCell ref="B248:B252"/>
    <mergeCell ref="A248:A252"/>
    <mergeCell ref="A253:A257"/>
    <mergeCell ref="A258:A262"/>
    <mergeCell ref="A263:A267"/>
    <mergeCell ref="C268:C272"/>
    <mergeCell ref="C273:C277"/>
    <mergeCell ref="A278:A282"/>
    <mergeCell ref="A283:A287"/>
    <mergeCell ref="Y283:Y287"/>
    <mergeCell ref="Z283:Z287"/>
    <mergeCell ref="X212:X214"/>
    <mergeCell ref="Y212:Y214"/>
    <mergeCell ref="X208:X210"/>
    <mergeCell ref="Y208:Y210"/>
    <mergeCell ref="Z208:Z210"/>
    <mergeCell ref="AA208:AA210"/>
    <mergeCell ref="Q215:Q219"/>
    <mergeCell ref="R215:R219"/>
    <mergeCell ref="S215:S219"/>
    <mergeCell ref="T215:T219"/>
    <mergeCell ref="U215:U219"/>
    <mergeCell ref="S220:S222"/>
    <mergeCell ref="T220:T222"/>
    <mergeCell ref="U220:U222"/>
    <mergeCell ref="Q220:Q222"/>
    <mergeCell ref="V278:V282"/>
    <mergeCell ref="V283:V287"/>
    <mergeCell ref="W263:W267"/>
    <mergeCell ref="W273:W277"/>
    <mergeCell ref="V263:V267"/>
    <mergeCell ref="V268:V272"/>
    <mergeCell ref="AA268:AA272"/>
    <mergeCell ref="AB268:AB272"/>
    <mergeCell ref="AC268:AC272"/>
    <mergeCell ref="F288:F289"/>
    <mergeCell ref="A290:A291"/>
    <mergeCell ref="B290:B291"/>
    <mergeCell ref="C290:C291"/>
    <mergeCell ref="D290:D291"/>
    <mergeCell ref="E290:E291"/>
    <mergeCell ref="F290:F291"/>
    <mergeCell ref="A204:A211"/>
    <mergeCell ref="L206:L207"/>
    <mergeCell ref="F212:F219"/>
    <mergeCell ref="G212:G214"/>
    <mergeCell ref="G215:G219"/>
    <mergeCell ref="H215:H219"/>
    <mergeCell ref="I215:I219"/>
    <mergeCell ref="H220:H222"/>
    <mergeCell ref="I220:I222"/>
    <mergeCell ref="Z212:Z214"/>
    <mergeCell ref="X268:X272"/>
    <mergeCell ref="Z268:Z272"/>
    <mergeCell ref="Z273:Z277"/>
    <mergeCell ref="W268:W272"/>
    <mergeCell ref="X273:X277"/>
    <mergeCell ref="Y273:Y277"/>
    <mergeCell ref="X283:X287"/>
    <mergeCell ref="A268:A272"/>
    <mergeCell ref="A273:A277"/>
    <mergeCell ref="G280:G282"/>
    <mergeCell ref="W220:W222"/>
    <mergeCell ref="AA223:AA227"/>
    <mergeCell ref="H280:H282"/>
    <mergeCell ref="B278:B282"/>
    <mergeCell ref="D292:D293"/>
    <mergeCell ref="E292:E293"/>
    <mergeCell ref="F292:F293"/>
    <mergeCell ref="A292:A293"/>
    <mergeCell ref="B292:B293"/>
    <mergeCell ref="C292:C293"/>
    <mergeCell ref="A288:A289"/>
    <mergeCell ref="B288:B289"/>
    <mergeCell ref="C288:C289"/>
    <mergeCell ref="D288:D289"/>
    <mergeCell ref="E288:E289"/>
    <mergeCell ref="AB283:AB287"/>
    <mergeCell ref="AC283:AC287"/>
    <mergeCell ref="X278:X282"/>
    <mergeCell ref="Y278:Y282"/>
    <mergeCell ref="Z278:Z282"/>
    <mergeCell ref="AA278:AA282"/>
    <mergeCell ref="AA283:AA287"/>
    <mergeCell ref="B283:B287"/>
    <mergeCell ref="O283:O287"/>
    <mergeCell ref="W278:W282"/>
    <mergeCell ref="W283:W287"/>
  </mergeCells>
  <conditionalFormatting sqref="X9:X30">
    <cfRule type="cellIs" dxfId="441" priority="27" operator="between">
      <formula>1000</formula>
      <formula>1</formula>
    </cfRule>
    <cfRule type="cellIs" dxfId="440" priority="28" operator="between">
      <formula>6250</formula>
      <formula>1250</formula>
    </cfRule>
    <cfRule type="cellIs" dxfId="439" priority="29" operator="between">
      <formula>100000</formula>
      <formula>6251</formula>
    </cfRule>
  </conditionalFormatting>
  <conditionalFormatting sqref="X32:X61">
    <cfRule type="cellIs" dxfId="438" priority="31" operator="between">
      <formula>6250</formula>
      <formula>1250</formula>
    </cfRule>
    <cfRule type="cellIs" dxfId="437" priority="32" operator="between">
      <formula>100000</formula>
      <formula>6251</formula>
    </cfRule>
    <cfRule type="cellIs" dxfId="436" priority="30" operator="between">
      <formula>1000</formula>
      <formula>1</formula>
    </cfRule>
  </conditionalFormatting>
  <conditionalFormatting sqref="X64:X79">
    <cfRule type="cellIs" dxfId="435" priority="15" operator="between">
      <formula>1000</formula>
      <formula>1</formula>
    </cfRule>
    <cfRule type="cellIs" dxfId="434" priority="16" operator="between">
      <formula>6250</formula>
      <formula>1250</formula>
    </cfRule>
    <cfRule type="cellIs" dxfId="433" priority="17" operator="between">
      <formula>100000</formula>
      <formula>6251</formula>
    </cfRule>
  </conditionalFormatting>
  <conditionalFormatting sqref="X81:X82">
    <cfRule type="cellIs" dxfId="432" priority="37" operator="between">
      <formula>6250</formula>
      <formula>1250</formula>
    </cfRule>
    <cfRule type="cellIs" dxfId="431" priority="38" operator="between">
      <formula>100000</formula>
      <formula>6251</formula>
    </cfRule>
    <cfRule type="cellIs" dxfId="430" priority="36" operator="between">
      <formula>1000</formula>
      <formula>1</formula>
    </cfRule>
  </conditionalFormatting>
  <conditionalFormatting sqref="X84">
    <cfRule type="cellIs" dxfId="429" priority="39" operator="between">
      <formula>1000</formula>
      <formula>1</formula>
    </cfRule>
    <cfRule type="cellIs" dxfId="428" priority="40" operator="between">
      <formula>6250</formula>
      <formula>1250</formula>
    </cfRule>
    <cfRule type="cellIs" dxfId="427" priority="41" operator="between">
      <formula>100000</formula>
      <formula>6251</formula>
    </cfRule>
  </conditionalFormatting>
  <conditionalFormatting sqref="X86:X90">
    <cfRule type="cellIs" dxfId="426" priority="42" operator="between">
      <formula>1000</formula>
      <formula>1</formula>
    </cfRule>
    <cfRule type="cellIs" dxfId="425" priority="43" operator="between">
      <formula>6250</formula>
      <formula>1250</formula>
    </cfRule>
    <cfRule type="cellIs" dxfId="424" priority="44" operator="between">
      <formula>100000</formula>
      <formula>6251</formula>
    </cfRule>
  </conditionalFormatting>
  <conditionalFormatting sqref="X92:X94">
    <cfRule type="cellIs" dxfId="423" priority="45" operator="between">
      <formula>1000</formula>
      <formula>1</formula>
    </cfRule>
    <cfRule type="cellIs" dxfId="422" priority="46" operator="between">
      <formula>6250</formula>
      <formula>1250</formula>
    </cfRule>
    <cfRule type="cellIs" dxfId="421" priority="47" operator="between">
      <formula>100000</formula>
      <formula>6251</formula>
    </cfRule>
  </conditionalFormatting>
  <conditionalFormatting sqref="X96:X97 X99:X101">
    <cfRule type="cellIs" dxfId="420" priority="50" operator="between">
      <formula>100000</formula>
      <formula>6251</formula>
    </cfRule>
    <cfRule type="cellIs" dxfId="419" priority="48" operator="between">
      <formula>1000</formula>
      <formula>1</formula>
    </cfRule>
    <cfRule type="cellIs" dxfId="418" priority="49" operator="between">
      <formula>6250</formula>
      <formula>1250</formula>
    </cfRule>
  </conditionalFormatting>
  <conditionalFormatting sqref="X103:X107">
    <cfRule type="cellIs" dxfId="417" priority="52" operator="between">
      <formula>6250</formula>
      <formula>1250</formula>
    </cfRule>
    <cfRule type="cellIs" dxfId="416" priority="53" operator="between">
      <formula>100000</formula>
      <formula>6251</formula>
    </cfRule>
    <cfRule type="cellIs" dxfId="415" priority="51" operator="between">
      <formula>1000</formula>
      <formula>1</formula>
    </cfRule>
  </conditionalFormatting>
  <conditionalFormatting sqref="X109:X114">
    <cfRule type="cellIs" dxfId="414" priority="54" operator="between">
      <formula>1000</formula>
      <formula>1</formula>
    </cfRule>
    <cfRule type="cellIs" dxfId="413" priority="55" operator="between">
      <formula>6250</formula>
      <formula>1250</formula>
    </cfRule>
    <cfRule type="cellIs" dxfId="412" priority="56" operator="between">
      <formula>100000</formula>
      <formula>6251</formula>
    </cfRule>
  </conditionalFormatting>
  <conditionalFormatting sqref="X116">
    <cfRule type="cellIs" dxfId="411" priority="57" operator="between">
      <formula>1000</formula>
      <formula>1</formula>
    </cfRule>
    <cfRule type="cellIs" dxfId="410" priority="58" operator="between">
      <formula>6250</formula>
      <formula>1250</formula>
    </cfRule>
    <cfRule type="cellIs" dxfId="409" priority="59" operator="between">
      <formula>100000</formula>
      <formula>6251</formula>
    </cfRule>
  </conditionalFormatting>
  <conditionalFormatting sqref="X119:X121">
    <cfRule type="cellIs" dxfId="408" priority="62" operator="between">
      <formula>100000</formula>
      <formula>6251</formula>
    </cfRule>
    <cfRule type="cellIs" dxfId="407" priority="60" operator="between">
      <formula>1000</formula>
      <formula>1</formula>
    </cfRule>
    <cfRule type="cellIs" dxfId="406" priority="61" operator="between">
      <formula>6250</formula>
      <formula>1250</formula>
    </cfRule>
  </conditionalFormatting>
  <conditionalFormatting sqref="X123:X126">
    <cfRule type="cellIs" dxfId="405" priority="65" operator="between">
      <formula>100000</formula>
      <formula>6251</formula>
    </cfRule>
    <cfRule type="cellIs" dxfId="404" priority="63" operator="between">
      <formula>1000</formula>
      <formula>1</formula>
    </cfRule>
    <cfRule type="cellIs" dxfId="403" priority="64" operator="between">
      <formula>6250</formula>
      <formula>1250</formula>
    </cfRule>
  </conditionalFormatting>
  <conditionalFormatting sqref="X128:X129">
    <cfRule type="cellIs" dxfId="402" priority="67" operator="between">
      <formula>6250</formula>
      <formula>1250</formula>
    </cfRule>
    <cfRule type="cellIs" dxfId="401" priority="68" operator="between">
      <formula>100000</formula>
      <formula>6251</formula>
    </cfRule>
    <cfRule type="cellIs" dxfId="400" priority="66" operator="between">
      <formula>1000</formula>
      <formula>1</formula>
    </cfRule>
  </conditionalFormatting>
  <conditionalFormatting sqref="X131:X136">
    <cfRule type="cellIs" dxfId="399" priority="70" operator="between">
      <formula>6250</formula>
      <formula>1250</formula>
    </cfRule>
    <cfRule type="cellIs" dxfId="398" priority="69" operator="between">
      <formula>1000</formula>
      <formula>1</formula>
    </cfRule>
    <cfRule type="cellIs" dxfId="397" priority="71" operator="between">
      <formula>100000</formula>
      <formula>6251</formula>
    </cfRule>
  </conditionalFormatting>
  <conditionalFormatting sqref="X138:X161">
    <cfRule type="cellIs" dxfId="396" priority="74" operator="between">
      <formula>100000</formula>
      <formula>6251</formula>
    </cfRule>
    <cfRule type="cellIs" dxfId="395" priority="73" operator="between">
      <formula>6250</formula>
      <formula>1250</formula>
    </cfRule>
    <cfRule type="cellIs" dxfId="394" priority="72" operator="between">
      <formula>1000</formula>
      <formula>1</formula>
    </cfRule>
  </conditionalFormatting>
  <conditionalFormatting sqref="X163:X164">
    <cfRule type="cellIs" dxfId="393" priority="77" operator="between">
      <formula>100000</formula>
      <formula>6251</formula>
    </cfRule>
    <cfRule type="cellIs" dxfId="392" priority="76" operator="between">
      <formula>6250</formula>
      <formula>1250</formula>
    </cfRule>
    <cfRule type="cellIs" dxfId="391" priority="75" operator="between">
      <formula>1000</formula>
      <formula>1</formula>
    </cfRule>
  </conditionalFormatting>
  <conditionalFormatting sqref="X166:X171">
    <cfRule type="cellIs" dxfId="390" priority="80" operator="between">
      <formula>100000</formula>
      <formula>6251</formula>
    </cfRule>
    <cfRule type="cellIs" dxfId="389" priority="79" operator="between">
      <formula>6250</formula>
      <formula>1250</formula>
    </cfRule>
    <cfRule type="cellIs" dxfId="388" priority="78" operator="between">
      <formula>1000</formula>
      <formula>1</formula>
    </cfRule>
  </conditionalFormatting>
  <conditionalFormatting sqref="X174:X176">
    <cfRule type="cellIs" dxfId="387" priority="81" operator="between">
      <formula>1000</formula>
      <formula>1</formula>
    </cfRule>
    <cfRule type="cellIs" dxfId="386" priority="83" operator="between">
      <formula>100000</formula>
      <formula>6251</formula>
    </cfRule>
    <cfRule type="cellIs" dxfId="385" priority="82" operator="between">
      <formula>6250</formula>
      <formula>1250</formula>
    </cfRule>
  </conditionalFormatting>
  <conditionalFormatting sqref="X179">
    <cfRule type="cellIs" dxfId="384" priority="84" operator="between">
      <formula>1000</formula>
      <formula>1</formula>
    </cfRule>
    <cfRule type="cellIs" dxfId="383" priority="85" operator="between">
      <formula>6250</formula>
      <formula>1250</formula>
    </cfRule>
    <cfRule type="cellIs" dxfId="382" priority="86" operator="between">
      <formula>100000</formula>
      <formula>6251</formula>
    </cfRule>
  </conditionalFormatting>
  <conditionalFormatting sqref="X181">
    <cfRule type="cellIs" dxfId="381" priority="89" operator="between">
      <formula>100000</formula>
      <formula>6251</formula>
    </cfRule>
    <cfRule type="cellIs" dxfId="380" priority="87" operator="between">
      <formula>1000</formula>
      <formula>1</formula>
    </cfRule>
    <cfRule type="cellIs" dxfId="379" priority="88" operator="between">
      <formula>6250</formula>
      <formula>1250</formula>
    </cfRule>
  </conditionalFormatting>
  <conditionalFormatting sqref="X184">
    <cfRule type="cellIs" dxfId="378" priority="90" operator="between">
      <formula>1000</formula>
      <formula>1</formula>
    </cfRule>
    <cfRule type="cellIs" dxfId="377" priority="91" operator="between">
      <formula>6250</formula>
      <formula>1250</formula>
    </cfRule>
    <cfRule type="cellIs" dxfId="376" priority="92" operator="between">
      <formula>100000</formula>
      <formula>6251</formula>
    </cfRule>
  </conditionalFormatting>
  <conditionalFormatting sqref="X186">
    <cfRule type="cellIs" dxfId="375" priority="93" operator="between">
      <formula>1000</formula>
      <formula>1</formula>
    </cfRule>
    <cfRule type="cellIs" dxfId="374" priority="94" operator="between">
      <formula>6250</formula>
      <formula>1250</formula>
    </cfRule>
    <cfRule type="cellIs" dxfId="373" priority="95" operator="between">
      <formula>100000</formula>
      <formula>6251</formula>
    </cfRule>
  </conditionalFormatting>
  <conditionalFormatting sqref="X188:X189">
    <cfRule type="cellIs" dxfId="372" priority="98" operator="between">
      <formula>100000</formula>
      <formula>6251</formula>
    </cfRule>
    <cfRule type="cellIs" dxfId="371" priority="97" operator="between">
      <formula>6250</formula>
      <formula>1250</formula>
    </cfRule>
    <cfRule type="cellIs" dxfId="370" priority="96" operator="between">
      <formula>1000</formula>
      <formula>1</formula>
    </cfRule>
  </conditionalFormatting>
  <conditionalFormatting sqref="X191">
    <cfRule type="cellIs" dxfId="369" priority="101" operator="between">
      <formula>100000</formula>
      <formula>6251</formula>
    </cfRule>
    <cfRule type="cellIs" dxfId="368" priority="100" operator="between">
      <formula>6250</formula>
      <formula>1250</formula>
    </cfRule>
    <cfRule type="cellIs" dxfId="367" priority="99" operator="between">
      <formula>1000</formula>
      <formula>1</formula>
    </cfRule>
  </conditionalFormatting>
  <conditionalFormatting sqref="X193">
    <cfRule type="cellIs" dxfId="366" priority="103" operator="between">
      <formula>6250</formula>
      <formula>1250</formula>
    </cfRule>
    <cfRule type="cellIs" dxfId="365" priority="102" operator="between">
      <formula>1000</formula>
      <formula>1</formula>
    </cfRule>
    <cfRule type="cellIs" dxfId="364" priority="104" operator="between">
      <formula>100000</formula>
      <formula>6251</formula>
    </cfRule>
  </conditionalFormatting>
  <conditionalFormatting sqref="X196">
    <cfRule type="cellIs" dxfId="363" priority="107" operator="between">
      <formula>100000</formula>
      <formula>6251</formula>
    </cfRule>
    <cfRule type="cellIs" dxfId="362" priority="105" operator="between">
      <formula>1000</formula>
      <formula>1</formula>
    </cfRule>
    <cfRule type="cellIs" dxfId="361" priority="106" operator="between">
      <formula>6250</formula>
      <formula>1250</formula>
    </cfRule>
  </conditionalFormatting>
  <conditionalFormatting sqref="X198">
    <cfRule type="cellIs" dxfId="360" priority="109" operator="between">
      <formula>6250</formula>
      <formula>1250</formula>
    </cfRule>
    <cfRule type="cellIs" dxfId="359" priority="108" operator="between">
      <formula>1000</formula>
      <formula>1</formula>
    </cfRule>
    <cfRule type="cellIs" dxfId="358" priority="110" operator="between">
      <formula>100000</formula>
      <formula>6251</formula>
    </cfRule>
  </conditionalFormatting>
  <conditionalFormatting sqref="X200">
    <cfRule type="cellIs" dxfId="357" priority="113" operator="between">
      <formula>100000</formula>
      <formula>6251</formula>
    </cfRule>
    <cfRule type="cellIs" dxfId="356" priority="112" operator="between">
      <formula>6250</formula>
      <formula>1250</formula>
    </cfRule>
    <cfRule type="cellIs" dxfId="355" priority="111" operator="between">
      <formula>1000</formula>
      <formula>1</formula>
    </cfRule>
  </conditionalFormatting>
  <conditionalFormatting sqref="X203:X204">
    <cfRule type="cellIs" dxfId="354" priority="115" operator="between">
      <formula>6250</formula>
      <formula>1250</formula>
    </cfRule>
    <cfRule type="cellIs" dxfId="353" priority="116" operator="between">
      <formula>100000</formula>
      <formula>6251</formula>
    </cfRule>
    <cfRule type="cellIs" dxfId="352" priority="114" operator="between">
      <formula>1000</formula>
      <formula>1</formula>
    </cfRule>
  </conditionalFormatting>
  <conditionalFormatting sqref="X208">
    <cfRule type="cellIs" dxfId="351" priority="117" operator="between">
      <formula>1000</formula>
      <formula>1</formula>
    </cfRule>
    <cfRule type="cellIs" dxfId="350" priority="118" operator="between">
      <formula>6250</formula>
      <formula>1250</formula>
    </cfRule>
    <cfRule type="cellIs" dxfId="349" priority="119" operator="between">
      <formula>100000</formula>
      <formula>6251</formula>
    </cfRule>
  </conditionalFormatting>
  <conditionalFormatting sqref="X211:X212">
    <cfRule type="cellIs" dxfId="348" priority="121" operator="between">
      <formula>6250</formula>
      <formula>1250</formula>
    </cfRule>
    <cfRule type="cellIs" dxfId="347" priority="122" operator="between">
      <formula>100000</formula>
      <formula>6251</formula>
    </cfRule>
    <cfRule type="cellIs" dxfId="346" priority="120" operator="between">
      <formula>1000</formula>
      <formula>1</formula>
    </cfRule>
  </conditionalFormatting>
  <conditionalFormatting sqref="X215">
    <cfRule type="cellIs" dxfId="345" priority="125" operator="between">
      <formula>100000</formula>
      <formula>6251</formula>
    </cfRule>
    <cfRule type="cellIs" dxfId="344" priority="124" operator="between">
      <formula>6250</formula>
      <formula>1250</formula>
    </cfRule>
    <cfRule type="cellIs" dxfId="343" priority="123" operator="between">
      <formula>1000</formula>
      <formula>1</formula>
    </cfRule>
  </conditionalFormatting>
  <conditionalFormatting sqref="X220">
    <cfRule type="cellIs" dxfId="342" priority="128" operator="between">
      <formula>100000</formula>
      <formula>6251</formula>
    </cfRule>
    <cfRule type="cellIs" dxfId="341" priority="127" operator="between">
      <formula>6250</formula>
      <formula>1250</formula>
    </cfRule>
    <cfRule type="cellIs" dxfId="340" priority="126" operator="between">
      <formula>1000</formula>
      <formula>1</formula>
    </cfRule>
  </conditionalFormatting>
  <conditionalFormatting sqref="X223">
    <cfRule type="cellIs" dxfId="339" priority="130" operator="between">
      <formula>6250</formula>
      <formula>1250</formula>
    </cfRule>
    <cfRule type="cellIs" dxfId="338" priority="131" operator="between">
      <formula>100000</formula>
      <formula>6251</formula>
    </cfRule>
    <cfRule type="cellIs" dxfId="337" priority="129" operator="between">
      <formula>1000</formula>
      <formula>1</formula>
    </cfRule>
  </conditionalFormatting>
  <conditionalFormatting sqref="X228">
    <cfRule type="cellIs" dxfId="336" priority="134" operator="between">
      <formula>100000</formula>
      <formula>6251</formula>
    </cfRule>
    <cfRule type="cellIs" dxfId="335" priority="133" operator="between">
      <formula>6250</formula>
      <formula>1250</formula>
    </cfRule>
    <cfRule type="cellIs" dxfId="334" priority="132" operator="between">
      <formula>1000</formula>
      <formula>1</formula>
    </cfRule>
  </conditionalFormatting>
  <conditionalFormatting sqref="X233">
    <cfRule type="cellIs" dxfId="333" priority="137" operator="between">
      <formula>100000</formula>
      <formula>6251</formula>
    </cfRule>
    <cfRule type="cellIs" dxfId="332" priority="136" operator="between">
      <formula>6250</formula>
      <formula>1250</formula>
    </cfRule>
    <cfRule type="cellIs" dxfId="331" priority="135" operator="between">
      <formula>1000</formula>
      <formula>1</formula>
    </cfRule>
  </conditionalFormatting>
  <conditionalFormatting sqref="X236">
    <cfRule type="cellIs" dxfId="330" priority="140" operator="between">
      <formula>100000</formula>
      <formula>6251</formula>
    </cfRule>
    <cfRule type="cellIs" dxfId="329" priority="139" operator="between">
      <formula>6250</formula>
      <formula>1250</formula>
    </cfRule>
    <cfRule type="cellIs" dxfId="328" priority="138" operator="between">
      <formula>1000</formula>
      <formula>1</formula>
    </cfRule>
  </conditionalFormatting>
  <conditionalFormatting sqref="X238:X242 X256">
    <cfRule type="cellIs" dxfId="327" priority="142" operator="between">
      <formula>6250</formula>
      <formula>1250</formula>
    </cfRule>
    <cfRule type="cellIs" dxfId="326" priority="143" operator="between">
      <formula>100000</formula>
      <formula>6251</formula>
    </cfRule>
  </conditionalFormatting>
  <conditionalFormatting sqref="X248:X291">
    <cfRule type="cellIs" dxfId="325" priority="3" operator="between">
      <formula>100000</formula>
      <formula>6251</formula>
    </cfRule>
    <cfRule type="cellIs" dxfId="324" priority="1" operator="between">
      <formula>1000</formula>
      <formula>1</formula>
    </cfRule>
    <cfRule type="cellIs" dxfId="323" priority="2" operator="between">
      <formula>6250</formula>
      <formula>1250</formula>
    </cfRule>
  </conditionalFormatting>
  <conditionalFormatting sqref="X256 X238:X242">
    <cfRule type="cellIs" dxfId="322" priority="141" operator="between">
      <formula>1000</formula>
      <formula>1</formula>
    </cfRule>
  </conditionalFormatting>
  <conditionalFormatting sqref="X930:X931">
    <cfRule type="cellIs" dxfId="321" priority="149" operator="between">
      <formula>100000</formula>
      <formula>6251</formula>
    </cfRule>
    <cfRule type="cellIs" dxfId="320" priority="148" operator="between">
      <formula>6250</formula>
      <formula>1250</formula>
    </cfRule>
    <cfRule type="cellIs" dxfId="319" priority="147" operator="between">
      <formula>1000</formula>
      <formula>1</formula>
    </cfRule>
  </conditionalFormatting>
  <conditionalFormatting sqref="X933:X936">
    <cfRule type="cellIs" dxfId="318" priority="152" operator="between">
      <formula>100000</formula>
      <formula>6251</formula>
    </cfRule>
    <cfRule type="cellIs" dxfId="317" priority="150" operator="between">
      <formula>1000</formula>
      <formula>1</formula>
    </cfRule>
    <cfRule type="cellIs" dxfId="316" priority="151" operator="between">
      <formula>6250</formula>
      <formula>1250</formula>
    </cfRule>
  </conditionalFormatting>
  <conditionalFormatting sqref="X938:X939">
    <cfRule type="cellIs" dxfId="315" priority="155" operator="between">
      <formula>100000</formula>
      <formula>6251</formula>
    </cfRule>
    <cfRule type="cellIs" dxfId="314" priority="154" operator="between">
      <formula>6250</formula>
      <formula>1250</formula>
    </cfRule>
    <cfRule type="cellIs" dxfId="313" priority="153" operator="between">
      <formula>1000</formula>
      <formula>1</formula>
    </cfRule>
  </conditionalFormatting>
  <conditionalFormatting sqref="X941">
    <cfRule type="cellIs" dxfId="312" priority="158" operator="between">
      <formula>100000</formula>
      <formula>6251</formula>
    </cfRule>
    <cfRule type="cellIs" dxfId="311" priority="157" operator="between">
      <formula>6250</formula>
      <formula>1250</formula>
    </cfRule>
    <cfRule type="cellIs" dxfId="310" priority="156" operator="between">
      <formula>1000</formula>
      <formula>1</formula>
    </cfRule>
  </conditionalFormatting>
  <conditionalFormatting sqref="X943:X946">
    <cfRule type="cellIs" dxfId="309" priority="160" operator="between">
      <formula>6250</formula>
      <formula>1250</formula>
    </cfRule>
    <cfRule type="cellIs" dxfId="308" priority="159" operator="between">
      <formula>1000</formula>
      <formula>1</formula>
    </cfRule>
    <cfRule type="cellIs" dxfId="307" priority="161" operator="between">
      <formula>100000</formula>
      <formula>6251</formula>
    </cfRule>
  </conditionalFormatting>
  <conditionalFormatting sqref="X949:X951">
    <cfRule type="cellIs" dxfId="306" priority="163" operator="between">
      <formula>6250</formula>
      <formula>1250</formula>
    </cfRule>
    <cfRule type="cellIs" dxfId="305" priority="164" operator="between">
      <formula>100000</formula>
      <formula>6251</formula>
    </cfRule>
    <cfRule type="cellIs" dxfId="304" priority="162" operator="between">
      <formula>1000</formula>
      <formula>1</formula>
    </cfRule>
  </conditionalFormatting>
  <conditionalFormatting sqref="X954">
    <cfRule type="cellIs" dxfId="303" priority="166" operator="between">
      <formula>6250</formula>
      <formula>1250</formula>
    </cfRule>
    <cfRule type="cellIs" dxfId="302" priority="167" operator="between">
      <formula>100000</formula>
      <formula>6251</formula>
    </cfRule>
    <cfRule type="cellIs" dxfId="301" priority="165" operator="between">
      <formula>1000</formula>
      <formula>1</formula>
    </cfRule>
  </conditionalFormatting>
  <conditionalFormatting sqref="X956">
    <cfRule type="cellIs" dxfId="300" priority="169" operator="between">
      <formula>6250</formula>
      <formula>1250</formula>
    </cfRule>
    <cfRule type="cellIs" dxfId="299" priority="170" operator="between">
      <formula>100000</formula>
      <formula>6251</formula>
    </cfRule>
    <cfRule type="cellIs" dxfId="298" priority="168" operator="between">
      <formula>1000</formula>
      <formula>1</formula>
    </cfRule>
  </conditionalFormatting>
  <conditionalFormatting sqref="Y44:Y45">
    <cfRule type="cellIs" dxfId="297" priority="173" operator="equal">
      <formula>"Baja"</formula>
    </cfRule>
    <cfRule type="cellIs" dxfId="296" priority="171" operator="equal">
      <formula>"Alta"</formula>
    </cfRule>
    <cfRule type="cellIs" dxfId="295" priority="172" operator="equal">
      <formula>"Moderada"</formula>
    </cfRule>
  </conditionalFormatting>
  <conditionalFormatting sqref="Y69:Y78">
    <cfRule type="cellIs" dxfId="294" priority="18" operator="equal">
      <formula>"Alta"</formula>
    </cfRule>
    <cfRule type="cellIs" dxfId="293" priority="19" operator="equal">
      <formula>"Moderada"</formula>
    </cfRule>
    <cfRule type="cellIs" dxfId="292" priority="20" operator="equal">
      <formula>"Baja"</formula>
    </cfRule>
  </conditionalFormatting>
  <conditionalFormatting sqref="Y95:Y109">
    <cfRule type="cellIs" dxfId="291" priority="176" operator="equal">
      <formula>"Baja"</formula>
    </cfRule>
    <cfRule type="cellIs" dxfId="290" priority="175" operator="equal">
      <formula>"Moderada"</formula>
    </cfRule>
    <cfRule type="cellIs" dxfId="289" priority="174" operator="equal">
      <formula>"Alta"</formula>
    </cfRule>
  </conditionalFormatting>
  <conditionalFormatting sqref="Y137:Y161">
    <cfRule type="cellIs" dxfId="288" priority="179" operator="equal">
      <formula>"Baja"</formula>
    </cfRule>
    <cfRule type="cellIs" dxfId="287" priority="178" operator="equal">
      <formula>"Moderada"</formula>
    </cfRule>
    <cfRule type="cellIs" dxfId="286" priority="177" operator="equal">
      <formula>"Alta"</formula>
    </cfRule>
  </conditionalFormatting>
  <conditionalFormatting sqref="Y167:Y171">
    <cfRule type="cellIs" dxfId="285" priority="181" operator="equal">
      <formula>"Moderada"</formula>
    </cfRule>
    <cfRule type="cellIs" dxfId="284" priority="180" operator="equal">
      <formula>"Alta"</formula>
    </cfRule>
    <cfRule type="cellIs" dxfId="283" priority="182" operator="equal">
      <formula>"Baja"</formula>
    </cfRule>
  </conditionalFormatting>
  <conditionalFormatting sqref="Y176">
    <cfRule type="cellIs" dxfId="282" priority="183" operator="equal">
      <formula>"Alta"</formula>
    </cfRule>
    <cfRule type="cellIs" dxfId="281" priority="184" operator="equal">
      <formula>"Moderada"</formula>
    </cfRule>
    <cfRule type="cellIs" dxfId="280" priority="185" operator="equal">
      <formula>"Baja"</formula>
    </cfRule>
  </conditionalFormatting>
  <conditionalFormatting sqref="Y186:Y189">
    <cfRule type="cellIs" dxfId="279" priority="188" operator="equal">
      <formula>"Baja"</formula>
    </cfRule>
    <cfRule type="cellIs" dxfId="278" priority="186" operator="equal">
      <formula>"Alta"</formula>
    </cfRule>
    <cfRule type="cellIs" dxfId="277" priority="187" operator="equal">
      <formula>"Moderada"</formula>
    </cfRule>
  </conditionalFormatting>
  <conditionalFormatting sqref="Y191">
    <cfRule type="cellIs" dxfId="276" priority="189" operator="equal">
      <formula>"Alta"</formula>
    </cfRule>
    <cfRule type="cellIs" dxfId="275" priority="190" operator="equal">
      <formula>"Moderada"</formula>
    </cfRule>
    <cfRule type="cellIs" dxfId="274" priority="191" operator="equal">
      <formula>"Baja"</formula>
    </cfRule>
  </conditionalFormatting>
  <conditionalFormatting sqref="Y198">
    <cfRule type="cellIs" dxfId="273" priority="193" operator="equal">
      <formula>"Moderada"</formula>
    </cfRule>
    <cfRule type="cellIs" dxfId="272" priority="194" operator="equal">
      <formula>"Baja"</formula>
    </cfRule>
    <cfRule type="cellIs" dxfId="271" priority="192" operator="equal">
      <formula>"Alta"</formula>
    </cfRule>
  </conditionalFormatting>
  <conditionalFormatting sqref="Y206">
    <cfRule type="cellIs" dxfId="270" priority="195" operator="equal">
      <formula>"Alta"</formula>
    </cfRule>
    <cfRule type="cellIs" dxfId="269" priority="196" operator="equal">
      <formula>"Moderada"</formula>
    </cfRule>
    <cfRule type="cellIs" dxfId="268" priority="197" operator="equal">
      <formula>"Baja"</formula>
    </cfRule>
  </conditionalFormatting>
  <conditionalFormatting sqref="Y238:Y242">
    <cfRule type="cellIs" dxfId="267" priority="198" operator="equal">
      <formula>"Alta"</formula>
    </cfRule>
    <cfRule type="cellIs" dxfId="266" priority="199" operator="equal">
      <formula>"Moderada"</formula>
    </cfRule>
    <cfRule type="cellIs" dxfId="265" priority="200" operator="equal">
      <formula>"Baja"</formula>
    </cfRule>
  </conditionalFormatting>
  <conditionalFormatting sqref="Y248:Y291">
    <cfRule type="cellIs" dxfId="264" priority="6" operator="equal">
      <formula>"Baja"</formula>
    </cfRule>
    <cfRule type="cellIs" dxfId="263" priority="4" operator="equal">
      <formula>"Alta"</formula>
    </cfRule>
    <cfRule type="cellIs" dxfId="262" priority="5" operator="equal">
      <formula>"Moderada"</formula>
    </cfRule>
  </conditionalFormatting>
  <conditionalFormatting sqref="Y933:Y936">
    <cfRule type="cellIs" dxfId="261" priority="204" operator="equal">
      <formula>"Alta"</formula>
    </cfRule>
    <cfRule type="cellIs" dxfId="260" priority="205" operator="equal">
      <formula>"Moderada"</formula>
    </cfRule>
    <cfRule type="cellIs" dxfId="259" priority="206" operator="equal">
      <formula>"Baja"</formula>
    </cfRule>
  </conditionalFormatting>
  <conditionalFormatting sqref="Y943:Y946">
    <cfRule type="cellIs" dxfId="258" priority="207" operator="equal">
      <formula>"Alta"</formula>
    </cfRule>
    <cfRule type="cellIs" dxfId="257" priority="208" operator="equal">
      <formula>"Moderada"</formula>
    </cfRule>
    <cfRule type="cellIs" dxfId="256" priority="209" operator="equal">
      <formula>"Baja"</formula>
    </cfRule>
  </conditionalFormatting>
  <conditionalFormatting sqref="Y951">
    <cfRule type="cellIs" dxfId="255" priority="212" operator="equal">
      <formula>"Baja"</formula>
    </cfRule>
    <cfRule type="cellIs" dxfId="254" priority="210" operator="equal">
      <formula>"Alta"</formula>
    </cfRule>
    <cfRule type="cellIs" dxfId="253" priority="211" operator="equal">
      <formula>"Moderada"</formula>
    </cfRule>
  </conditionalFormatting>
  <conditionalFormatting sqref="Y9:Z30">
    <cfRule type="cellIs" dxfId="252" priority="215" operator="equal">
      <formula>"Baja"</formula>
    </cfRule>
    <cfRule type="cellIs" dxfId="251" priority="214" operator="equal">
      <formula>"Moderada"</formula>
    </cfRule>
    <cfRule type="cellIs" dxfId="250" priority="213" operator="equal">
      <formula>"Alta"</formula>
    </cfRule>
  </conditionalFormatting>
  <conditionalFormatting sqref="Y32:Z43 Z44 Y47:Y64 Z52:Z53 Z55 Z59:Z60 Y65:Z68 Z76:Z78 Y79:Z79 Y80:Y85 Z81:Z82 Y86:Z86 Y87:Y93 Y94:Z94 Y111:Y115 Y118:Y120 Y122:Y125 Y127 Y130:Y135">
    <cfRule type="cellIs" dxfId="249" priority="217" operator="equal">
      <formula>"Moderada"</formula>
    </cfRule>
    <cfRule type="cellIs" dxfId="248" priority="216" operator="equal">
      <formula>"Alta"</formula>
    </cfRule>
    <cfRule type="cellIs" dxfId="247" priority="218" operator="equal">
      <formula>"Baja"</formula>
    </cfRule>
  </conditionalFormatting>
  <conditionalFormatting sqref="Y46:Z46 Z57 Z69 Z87:Z90 Z92:Z93">
    <cfRule type="cellIs" dxfId="246" priority="219" operator="equal">
      <formula>"Alta"</formula>
    </cfRule>
    <cfRule type="cellIs" dxfId="245" priority="220" operator="equal">
      <formula>"Moderada"</formula>
    </cfRule>
    <cfRule type="cellIs" dxfId="244" priority="221" operator="equal">
      <formula>"Baja"</formula>
    </cfRule>
  </conditionalFormatting>
  <conditionalFormatting sqref="Y110:Z110">
    <cfRule type="cellIs" dxfId="243" priority="222" operator="equal">
      <formula>"Alta"</formula>
    </cfRule>
    <cfRule type="cellIs" dxfId="242" priority="223" operator="equal">
      <formula>"Moderada"</formula>
    </cfRule>
    <cfRule type="cellIs" dxfId="241" priority="224" operator="equal">
      <formula>"Baja"</formula>
    </cfRule>
  </conditionalFormatting>
  <conditionalFormatting sqref="Y116:Z116">
    <cfRule type="cellIs" dxfId="240" priority="225" operator="equal">
      <formula>"Alta"</formula>
    </cfRule>
    <cfRule type="cellIs" dxfId="239" priority="226" operator="equal">
      <formula>"Moderada"</formula>
    </cfRule>
    <cfRule type="cellIs" dxfId="238" priority="227" operator="equal">
      <formula>"Baja"</formula>
    </cfRule>
  </conditionalFormatting>
  <conditionalFormatting sqref="Y121:Z121">
    <cfRule type="cellIs" dxfId="237" priority="229" operator="equal">
      <formula>"Moderada"</formula>
    </cfRule>
    <cfRule type="cellIs" dxfId="236" priority="228" operator="equal">
      <formula>"Alta"</formula>
    </cfRule>
    <cfRule type="cellIs" dxfId="235" priority="230" operator="equal">
      <formula>"Baja"</formula>
    </cfRule>
  </conditionalFormatting>
  <conditionalFormatting sqref="Y126:Z126">
    <cfRule type="cellIs" dxfId="234" priority="233" operator="equal">
      <formula>"Baja"</formula>
    </cfRule>
    <cfRule type="cellIs" dxfId="233" priority="231" operator="equal">
      <formula>"Alta"</formula>
    </cfRule>
    <cfRule type="cellIs" dxfId="232" priority="232" operator="equal">
      <formula>"Moderada"</formula>
    </cfRule>
  </conditionalFormatting>
  <conditionalFormatting sqref="Y128:Z129">
    <cfRule type="cellIs" dxfId="231" priority="234" operator="equal">
      <formula>"Alta"</formula>
    </cfRule>
    <cfRule type="cellIs" dxfId="230" priority="236" operator="equal">
      <formula>"Baja"</formula>
    </cfRule>
    <cfRule type="cellIs" dxfId="229" priority="235" operator="equal">
      <formula>"Moderada"</formula>
    </cfRule>
  </conditionalFormatting>
  <conditionalFormatting sqref="Y136:Z136">
    <cfRule type="cellIs" dxfId="228" priority="238" operator="equal">
      <formula>"Moderada"</formula>
    </cfRule>
    <cfRule type="cellIs" dxfId="227" priority="239" operator="equal">
      <formula>"Baja"</formula>
    </cfRule>
    <cfRule type="cellIs" dxfId="226" priority="237" operator="equal">
      <formula>"Alta"</formula>
    </cfRule>
  </conditionalFormatting>
  <conditionalFormatting sqref="Y163:Z164">
    <cfRule type="cellIs" dxfId="225" priority="242" operator="equal">
      <formula>"Baja"</formula>
    </cfRule>
    <cfRule type="cellIs" dxfId="224" priority="240" operator="equal">
      <formula>"Alta"</formula>
    </cfRule>
    <cfRule type="cellIs" dxfId="223" priority="241" operator="equal">
      <formula>"Moderada"</formula>
    </cfRule>
  </conditionalFormatting>
  <conditionalFormatting sqref="Y166:Z166">
    <cfRule type="cellIs" dxfId="222" priority="244" operator="equal">
      <formula>"Moderada"</formula>
    </cfRule>
    <cfRule type="cellIs" dxfId="221" priority="245" operator="equal">
      <formula>"Baja"</formula>
    </cfRule>
    <cfRule type="cellIs" dxfId="220" priority="243" operator="equal">
      <formula>"Alta"</formula>
    </cfRule>
  </conditionalFormatting>
  <conditionalFormatting sqref="Y174:Z175">
    <cfRule type="cellIs" dxfId="219" priority="246" operator="equal">
      <formula>"Alta"</formula>
    </cfRule>
    <cfRule type="cellIs" dxfId="218" priority="247" operator="equal">
      <formula>"Moderada"</formula>
    </cfRule>
    <cfRule type="cellIs" dxfId="217" priority="248" operator="equal">
      <formula>"Baja"</formula>
    </cfRule>
  </conditionalFormatting>
  <conditionalFormatting sqref="Y179:Z179">
    <cfRule type="cellIs" dxfId="216" priority="251" operator="equal">
      <formula>"Baja"</formula>
    </cfRule>
    <cfRule type="cellIs" dxfId="215" priority="249" operator="equal">
      <formula>"Alta"</formula>
    </cfRule>
    <cfRule type="cellIs" dxfId="214" priority="250" operator="equal">
      <formula>"Moderada"</formula>
    </cfRule>
  </conditionalFormatting>
  <conditionalFormatting sqref="Y181:Z181">
    <cfRule type="cellIs" dxfId="213" priority="253" operator="equal">
      <formula>"Moderada"</formula>
    </cfRule>
    <cfRule type="cellIs" dxfId="212" priority="254" operator="equal">
      <formula>"Baja"</formula>
    </cfRule>
    <cfRule type="cellIs" dxfId="211" priority="252" operator="equal">
      <formula>"Alta"</formula>
    </cfRule>
  </conditionalFormatting>
  <conditionalFormatting sqref="Y184:Z184">
    <cfRule type="cellIs" dxfId="210" priority="255" operator="equal">
      <formula>"Alta"</formula>
    </cfRule>
    <cfRule type="cellIs" dxfId="209" priority="256" operator="equal">
      <formula>"Moderada"</formula>
    </cfRule>
    <cfRule type="cellIs" dxfId="208" priority="257" operator="equal">
      <formula>"Baja"</formula>
    </cfRule>
  </conditionalFormatting>
  <conditionalFormatting sqref="Y193:Z193">
    <cfRule type="cellIs" dxfId="207" priority="260" operator="equal">
      <formula>"Baja"</formula>
    </cfRule>
    <cfRule type="cellIs" dxfId="206" priority="258" operator="equal">
      <formula>"Alta"</formula>
    </cfRule>
    <cfRule type="cellIs" dxfId="205" priority="259" operator="equal">
      <formula>"Moderada"</formula>
    </cfRule>
  </conditionalFormatting>
  <conditionalFormatting sqref="Y196:Z196">
    <cfRule type="cellIs" dxfId="204" priority="261" operator="equal">
      <formula>"Alta"</formula>
    </cfRule>
    <cfRule type="cellIs" dxfId="203" priority="262" operator="equal">
      <formula>"Moderada"</formula>
    </cfRule>
    <cfRule type="cellIs" dxfId="202" priority="263" operator="equal">
      <formula>"Baja"</formula>
    </cfRule>
  </conditionalFormatting>
  <conditionalFormatting sqref="Y200:Z200">
    <cfRule type="cellIs" dxfId="201" priority="264" operator="equal">
      <formula>"Alta"</formula>
    </cfRule>
    <cfRule type="cellIs" dxfId="200" priority="265" operator="equal">
      <formula>"Moderada"</formula>
    </cfRule>
    <cfRule type="cellIs" dxfId="199" priority="266" operator="equal">
      <formula>"Baja"</formula>
    </cfRule>
  </conditionalFormatting>
  <conditionalFormatting sqref="Y203:Z204">
    <cfRule type="cellIs" dxfId="198" priority="267" operator="equal">
      <formula>"Alta"</formula>
    </cfRule>
    <cfRule type="cellIs" dxfId="197" priority="268" operator="equal">
      <formula>"Moderada"</formula>
    </cfRule>
    <cfRule type="cellIs" dxfId="196" priority="269" operator="equal">
      <formula>"Baja"</formula>
    </cfRule>
  </conditionalFormatting>
  <conditionalFormatting sqref="Y208:Z208">
    <cfRule type="cellIs" dxfId="195" priority="270" operator="equal">
      <formula>"Alta"</formula>
    </cfRule>
    <cfRule type="cellIs" dxfId="194" priority="271" operator="equal">
      <formula>"Moderada"</formula>
    </cfRule>
    <cfRule type="cellIs" dxfId="193" priority="272" operator="equal">
      <formula>"Baja"</formula>
    </cfRule>
  </conditionalFormatting>
  <conditionalFormatting sqref="Y211:Z212">
    <cfRule type="cellIs" dxfId="192" priority="273" operator="equal">
      <formula>"Alta"</formula>
    </cfRule>
    <cfRule type="cellIs" dxfId="191" priority="274" operator="equal">
      <formula>"Moderada"</formula>
    </cfRule>
    <cfRule type="cellIs" dxfId="190" priority="275" operator="equal">
      <formula>"Baja"</formula>
    </cfRule>
  </conditionalFormatting>
  <conditionalFormatting sqref="Y215:Z215">
    <cfRule type="cellIs" dxfId="189" priority="277" operator="equal">
      <formula>"Moderada"</formula>
    </cfRule>
    <cfRule type="cellIs" dxfId="188" priority="278" operator="equal">
      <formula>"Baja"</formula>
    </cfRule>
    <cfRule type="cellIs" dxfId="187" priority="276" operator="equal">
      <formula>"Alta"</formula>
    </cfRule>
  </conditionalFormatting>
  <conditionalFormatting sqref="Y220:Z220">
    <cfRule type="cellIs" dxfId="186" priority="279" operator="equal">
      <formula>"Alta"</formula>
    </cfRule>
    <cfRule type="cellIs" dxfId="185" priority="280" operator="equal">
      <formula>"Moderada"</formula>
    </cfRule>
    <cfRule type="cellIs" dxfId="184" priority="281" operator="equal">
      <formula>"Baja"</formula>
    </cfRule>
  </conditionalFormatting>
  <conditionalFormatting sqref="Y223:Z223">
    <cfRule type="cellIs" dxfId="183" priority="282" operator="equal">
      <formula>"Alta"</formula>
    </cfRule>
    <cfRule type="cellIs" dxfId="182" priority="283" operator="equal">
      <formula>"Moderada"</formula>
    </cfRule>
    <cfRule type="cellIs" dxfId="181" priority="284" operator="equal">
      <formula>"Baja"</formula>
    </cfRule>
  </conditionalFormatting>
  <conditionalFormatting sqref="Y228:Z228">
    <cfRule type="cellIs" dxfId="180" priority="286" operator="equal">
      <formula>"Moderada"</formula>
    </cfRule>
    <cfRule type="cellIs" dxfId="179" priority="287" operator="equal">
      <formula>"Baja"</formula>
    </cfRule>
    <cfRule type="cellIs" dxfId="178" priority="285" operator="equal">
      <formula>"Alta"</formula>
    </cfRule>
  </conditionalFormatting>
  <conditionalFormatting sqref="Y233:Z233">
    <cfRule type="cellIs" dxfId="177" priority="288" operator="equal">
      <formula>"Alta"</formula>
    </cfRule>
    <cfRule type="cellIs" dxfId="176" priority="289" operator="equal">
      <formula>"Moderada"</formula>
    </cfRule>
    <cfRule type="cellIs" dxfId="175" priority="290" operator="equal">
      <formula>"Baja"</formula>
    </cfRule>
  </conditionalFormatting>
  <conditionalFormatting sqref="Y236:Z236">
    <cfRule type="cellIs" dxfId="174" priority="291" operator="equal">
      <formula>"Alta"</formula>
    </cfRule>
    <cfRule type="cellIs" dxfId="173" priority="292" operator="equal">
      <formula>"Moderada"</formula>
    </cfRule>
    <cfRule type="cellIs" dxfId="172" priority="293" operator="equal">
      <formula>"Baja"</formula>
    </cfRule>
  </conditionalFormatting>
  <conditionalFormatting sqref="Y930:Z931">
    <cfRule type="cellIs" dxfId="171" priority="294" operator="equal">
      <formula>"Alta"</formula>
    </cfRule>
    <cfRule type="cellIs" dxfId="170" priority="295" operator="equal">
      <formula>"Moderada"</formula>
    </cfRule>
    <cfRule type="cellIs" dxfId="169" priority="296" operator="equal">
      <formula>"Baja"</formula>
    </cfRule>
  </conditionalFormatting>
  <conditionalFormatting sqref="Y938:Z939">
    <cfRule type="cellIs" dxfId="168" priority="297" operator="equal">
      <formula>"Alta"</formula>
    </cfRule>
    <cfRule type="cellIs" dxfId="167" priority="298" operator="equal">
      <formula>"Moderada"</formula>
    </cfRule>
    <cfRule type="cellIs" dxfId="166" priority="299" operator="equal">
      <formula>"Baja"</formula>
    </cfRule>
  </conditionalFormatting>
  <conditionalFormatting sqref="Y941:Z941">
    <cfRule type="cellIs" dxfId="165" priority="301" operator="equal">
      <formula>"Moderada"</formula>
    </cfRule>
    <cfRule type="cellIs" dxfId="164" priority="302" operator="equal">
      <formula>"Baja"</formula>
    </cfRule>
    <cfRule type="cellIs" dxfId="163" priority="300" operator="equal">
      <formula>"Alta"</formula>
    </cfRule>
  </conditionalFormatting>
  <conditionalFormatting sqref="Y949:Z950">
    <cfRule type="cellIs" dxfId="162" priority="303" operator="equal">
      <formula>"Alta"</formula>
    </cfRule>
    <cfRule type="cellIs" dxfId="161" priority="304" operator="equal">
      <formula>"Moderada"</formula>
    </cfRule>
    <cfRule type="cellIs" dxfId="160" priority="305" operator="equal">
      <formula>"Baja"</formula>
    </cfRule>
  </conditionalFormatting>
  <conditionalFormatting sqref="Y954:Z954">
    <cfRule type="cellIs" dxfId="159" priority="306" operator="equal">
      <formula>"Alta"</formula>
    </cfRule>
    <cfRule type="cellIs" dxfId="158" priority="307" operator="equal">
      <formula>"Moderada"</formula>
    </cfRule>
    <cfRule type="cellIs" dxfId="157" priority="308" operator="equal">
      <formula>"Baja"</formula>
    </cfRule>
  </conditionalFormatting>
  <conditionalFormatting sqref="Y956:Z956">
    <cfRule type="cellIs" dxfId="156" priority="310" operator="equal">
      <formula>"Moderada"</formula>
    </cfRule>
    <cfRule type="cellIs" dxfId="155" priority="311" operator="equal">
      <formula>"Baja"</formula>
    </cfRule>
    <cfRule type="cellIs" dxfId="154" priority="309" operator="equal">
      <formula>"Alta"</formula>
    </cfRule>
  </conditionalFormatting>
  <conditionalFormatting sqref="Z48:Z50">
    <cfRule type="cellIs" dxfId="153" priority="12" operator="equal">
      <formula>"Alta"</formula>
    </cfRule>
    <cfRule type="cellIs" dxfId="152" priority="13" operator="equal">
      <formula>"Moderada"</formula>
    </cfRule>
    <cfRule type="cellIs" dxfId="151" priority="14" operator="equal">
      <formula>"Baja"</formula>
    </cfRule>
  </conditionalFormatting>
  <conditionalFormatting sqref="Z64 Z72">
    <cfRule type="cellIs" dxfId="150" priority="312" operator="equal">
      <formula>"Alta"</formula>
    </cfRule>
    <cfRule type="cellIs" dxfId="149" priority="313" operator="equal">
      <formula>"Moderada"</formula>
    </cfRule>
    <cfRule type="cellIs" dxfId="148" priority="314" operator="equal">
      <formula>"Baja"</formula>
    </cfRule>
  </conditionalFormatting>
  <conditionalFormatting sqref="Z96:Z97 Z99:Z100 Z103 Z105 Z107 Z111:Z113 Z119:Z120 Z123:Z125 Z131:Z134 Z138:Z142 Z144:Z145 Z147:Z153">
    <cfRule type="cellIs" dxfId="147" priority="316" operator="equal">
      <formula>"Moderada"</formula>
    </cfRule>
    <cfRule type="cellIs" dxfId="146" priority="317" operator="equal">
      <formula>"Baja"</formula>
    </cfRule>
    <cfRule type="cellIs" dxfId="145" priority="315" operator="equal">
      <formula>"Alta"</formula>
    </cfRule>
  </conditionalFormatting>
  <conditionalFormatting sqref="Z155:Z156">
    <cfRule type="cellIs" dxfId="144" priority="320" operator="equal">
      <formula>"Baja"</formula>
    </cfRule>
    <cfRule type="cellIs" dxfId="143" priority="318" operator="equal">
      <formula>"Alta"</formula>
    </cfRule>
    <cfRule type="cellIs" dxfId="142" priority="319" operator="equal">
      <formula>"Moderada"</formula>
    </cfRule>
  </conditionalFormatting>
  <conditionalFormatting sqref="Z158">
    <cfRule type="cellIs" dxfId="141" priority="321" operator="equal">
      <formula>"Alta"</formula>
    </cfRule>
    <cfRule type="cellIs" dxfId="140" priority="322" operator="equal">
      <formula>"Moderada"</formula>
    </cfRule>
    <cfRule type="cellIs" dxfId="139" priority="323" operator="equal">
      <formula>"Baja"</formula>
    </cfRule>
  </conditionalFormatting>
  <conditionalFormatting sqref="Z160:Z161">
    <cfRule type="cellIs" dxfId="138" priority="325" operator="equal">
      <formula>"Moderada"</formula>
    </cfRule>
    <cfRule type="cellIs" dxfId="137" priority="324" operator="equal">
      <formula>"Alta"</formula>
    </cfRule>
    <cfRule type="cellIs" dxfId="136" priority="326" operator="equal">
      <formula>"Baja"</formula>
    </cfRule>
  </conditionalFormatting>
  <conditionalFormatting sqref="Z169:Z171">
    <cfRule type="cellIs" dxfId="135" priority="327" operator="equal">
      <formula>"Alta"</formula>
    </cfRule>
    <cfRule type="cellIs" dxfId="134" priority="328" operator="equal">
      <formula>"Moderada"</formula>
    </cfRule>
    <cfRule type="cellIs" dxfId="133" priority="329" operator="equal">
      <formula>"Baja"</formula>
    </cfRule>
  </conditionalFormatting>
  <conditionalFormatting sqref="Z186">
    <cfRule type="cellIs" dxfId="132" priority="330" operator="equal">
      <formula>"Alta"</formula>
    </cfRule>
    <cfRule type="cellIs" dxfId="131" priority="331" operator="equal">
      <formula>"Moderada"</formula>
    </cfRule>
    <cfRule type="cellIs" dxfId="130" priority="332" operator="equal">
      <formula>"Baja"</formula>
    </cfRule>
  </conditionalFormatting>
  <conditionalFormatting sqref="Z188:Z189">
    <cfRule type="cellIs" dxfId="129" priority="333" operator="equal">
      <formula>"Alta"</formula>
    </cfRule>
    <cfRule type="cellIs" dxfId="128" priority="334" operator="equal">
      <formula>"Moderada"</formula>
    </cfRule>
    <cfRule type="cellIs" dxfId="127" priority="335" operator="equal">
      <formula>"Baja"</formula>
    </cfRule>
  </conditionalFormatting>
  <conditionalFormatting sqref="Z239:Z242">
    <cfRule type="cellIs" dxfId="126" priority="336" operator="equal">
      <formula>"Alta"</formula>
    </cfRule>
    <cfRule type="cellIs" dxfId="125" priority="337" operator="equal">
      <formula>"Moderada"</formula>
    </cfRule>
    <cfRule type="cellIs" dxfId="124" priority="338" operator="equal">
      <formula>"Baja"</formula>
    </cfRule>
  </conditionalFormatting>
  <conditionalFormatting sqref="Z248">
    <cfRule type="cellIs" dxfId="123" priority="339" operator="equal">
      <formula>"Alta"</formula>
    </cfRule>
    <cfRule type="cellIs" dxfId="122" priority="340" operator="equal">
      <formula>"Moderada"</formula>
    </cfRule>
    <cfRule type="cellIs" dxfId="121" priority="341" operator="equal">
      <formula>"Baja"</formula>
    </cfRule>
  </conditionalFormatting>
  <conditionalFormatting sqref="Z250:Z255">
    <cfRule type="cellIs" dxfId="120" priority="344" operator="equal">
      <formula>"Baja"</formula>
    </cfRule>
    <cfRule type="cellIs" dxfId="119" priority="342" operator="equal">
      <formula>"Alta"</formula>
    </cfRule>
    <cfRule type="cellIs" dxfId="118" priority="343" operator="equal">
      <formula>"Moderada"</formula>
    </cfRule>
  </conditionalFormatting>
  <conditionalFormatting sqref="Z258:Z291">
    <cfRule type="cellIs" dxfId="117" priority="8" operator="equal">
      <formula>"Moderada"</formula>
    </cfRule>
    <cfRule type="cellIs" dxfId="116" priority="7" operator="equal">
      <formula>"Alta"</formula>
    </cfRule>
    <cfRule type="cellIs" dxfId="115" priority="9" operator="equal">
      <formula>"Baja"</formula>
    </cfRule>
  </conditionalFormatting>
  <conditionalFormatting sqref="Z933">
    <cfRule type="cellIs" dxfId="114" priority="346" operator="equal">
      <formula>"Moderada"</formula>
    </cfRule>
    <cfRule type="cellIs" dxfId="113" priority="347" operator="equal">
      <formula>"Baja"</formula>
    </cfRule>
    <cfRule type="cellIs" dxfId="112" priority="345" operator="equal">
      <formula>"Alta"</formula>
    </cfRule>
  </conditionalFormatting>
  <conditionalFormatting sqref="Z935:Z936">
    <cfRule type="cellIs" dxfId="111" priority="348" operator="equal">
      <formula>"Alta"</formula>
    </cfRule>
    <cfRule type="cellIs" dxfId="110" priority="349" operator="equal">
      <formula>"Moderada"</formula>
    </cfRule>
    <cfRule type="cellIs" dxfId="109" priority="350" operator="equal">
      <formula>"Baja"</formula>
    </cfRule>
  </conditionalFormatting>
  <conditionalFormatting sqref="Z944:Z946">
    <cfRule type="cellIs" dxfId="108" priority="352" operator="equal">
      <formula>"Moderada"</formula>
    </cfRule>
    <cfRule type="cellIs" dxfId="107" priority="351" operator="equal">
      <formula>"Alta"</formula>
    </cfRule>
    <cfRule type="cellIs" dxfId="106" priority="353" operator="equal">
      <formula>"Baja"</formula>
    </cfRule>
  </conditionalFormatting>
  <conditionalFormatting sqref="AB9:AB30">
    <cfRule type="cellIs" dxfId="105" priority="354" operator="equal">
      <formula>"No Significativo"</formula>
    </cfRule>
    <cfRule type="cellIs" dxfId="104" priority="355" operator="equal">
      <formula>"Significativo"</formula>
    </cfRule>
  </conditionalFormatting>
  <conditionalFormatting sqref="AB32:AB60">
    <cfRule type="cellIs" dxfId="103" priority="356" operator="equal">
      <formula>"No Significativo"</formula>
    </cfRule>
    <cfRule type="cellIs" dxfId="102" priority="357" operator="equal">
      <formula>"Significativo"</formula>
    </cfRule>
  </conditionalFormatting>
  <conditionalFormatting sqref="AB64:AB69">
    <cfRule type="cellIs" dxfId="101" priority="358" operator="equal">
      <formula>"No Significativo"</formula>
    </cfRule>
    <cfRule type="cellIs" dxfId="100" priority="359" operator="equal">
      <formula>"Significativo"</formula>
    </cfRule>
  </conditionalFormatting>
  <conditionalFormatting sqref="AB72">
    <cfRule type="cellIs" dxfId="99" priority="360" operator="equal">
      <formula>"No Significativo"</formula>
    </cfRule>
    <cfRule type="cellIs" dxfId="98" priority="361" operator="equal">
      <formula>"Significativo"</formula>
    </cfRule>
  </conditionalFormatting>
  <conditionalFormatting sqref="AB76:AB79">
    <cfRule type="cellIs" dxfId="97" priority="362" operator="equal">
      <formula>"No Significativo"</formula>
    </cfRule>
    <cfRule type="cellIs" dxfId="96" priority="363" operator="equal">
      <formula>"Significativo"</formula>
    </cfRule>
  </conditionalFormatting>
  <conditionalFormatting sqref="AB81:AB82 AB96:AB97 AB99:AB100">
    <cfRule type="cellIs" dxfId="95" priority="364" operator="equal">
      <formula>"No Significativo"</formula>
    </cfRule>
    <cfRule type="cellIs" dxfId="94" priority="365" operator="equal">
      <formula>"Significativo"</formula>
    </cfRule>
  </conditionalFormatting>
  <conditionalFormatting sqref="AB86:AB90">
    <cfRule type="cellIs" dxfId="93" priority="366" operator="equal">
      <formula>"No Significativo"</formula>
    </cfRule>
    <cfRule type="cellIs" dxfId="92" priority="367" operator="equal">
      <formula>"Significativo"</formula>
    </cfRule>
  </conditionalFormatting>
  <conditionalFormatting sqref="AB92:AB94">
    <cfRule type="cellIs" dxfId="91" priority="368" operator="equal">
      <formula>"No Significativo"</formula>
    </cfRule>
    <cfRule type="cellIs" dxfId="90" priority="369" operator="equal">
      <formula>"Significativo"</formula>
    </cfRule>
  </conditionalFormatting>
  <conditionalFormatting sqref="AB103:AB107">
    <cfRule type="cellIs" dxfId="89" priority="370" operator="equal">
      <formula>"No Significativo"</formula>
    </cfRule>
    <cfRule type="cellIs" dxfId="88" priority="371" operator="equal">
      <formula>"Significativo"</formula>
    </cfRule>
  </conditionalFormatting>
  <conditionalFormatting sqref="AB110:AB113">
    <cfRule type="cellIs" dxfId="87" priority="372" operator="equal">
      <formula>"No Significativo"</formula>
    </cfRule>
    <cfRule type="cellIs" dxfId="86" priority="373" operator="equal">
      <formula>"Significativo"</formula>
    </cfRule>
  </conditionalFormatting>
  <conditionalFormatting sqref="AB116">
    <cfRule type="cellIs" dxfId="85" priority="374" operator="equal">
      <formula>"No Significativo"</formula>
    </cfRule>
    <cfRule type="cellIs" dxfId="84" priority="375" operator="equal">
      <formula>"Significativo"</formula>
    </cfRule>
  </conditionalFormatting>
  <conditionalFormatting sqref="AB119:AB121">
    <cfRule type="cellIs" dxfId="83" priority="376" operator="equal">
      <formula>"No Significativo"</formula>
    </cfRule>
    <cfRule type="cellIs" dxfId="82" priority="377" operator="equal">
      <formula>"Significativo"</formula>
    </cfRule>
  </conditionalFormatting>
  <conditionalFormatting sqref="AB123:AB126">
    <cfRule type="cellIs" dxfId="81" priority="378" operator="equal">
      <formula>"No Significativo"</formula>
    </cfRule>
    <cfRule type="cellIs" dxfId="80" priority="379" operator="equal">
      <formula>"Significativo"</formula>
    </cfRule>
  </conditionalFormatting>
  <conditionalFormatting sqref="AB128:AB129">
    <cfRule type="cellIs" dxfId="79" priority="380" operator="equal">
      <formula>"No Significativo"</formula>
    </cfRule>
    <cfRule type="cellIs" dxfId="78" priority="381" operator="equal">
      <formula>"Significativo"</formula>
    </cfRule>
  </conditionalFormatting>
  <conditionalFormatting sqref="AB131:AB134 AB147:AB153">
    <cfRule type="cellIs" dxfId="77" priority="382" operator="equal">
      <formula>"No Significativo"</formula>
    </cfRule>
    <cfRule type="cellIs" dxfId="76" priority="383" operator="equal">
      <formula>"Significativo"</formula>
    </cfRule>
  </conditionalFormatting>
  <conditionalFormatting sqref="AB136">
    <cfRule type="cellIs" dxfId="75" priority="384" operator="equal">
      <formula>"No Significativo"</formula>
    </cfRule>
    <cfRule type="cellIs" dxfId="74" priority="385" operator="equal">
      <formula>"Significativo"</formula>
    </cfRule>
  </conditionalFormatting>
  <conditionalFormatting sqref="AB138:AB145">
    <cfRule type="cellIs" dxfId="73" priority="386" operator="equal">
      <formula>"No Significativo"</formula>
    </cfRule>
    <cfRule type="cellIs" dxfId="72" priority="387" operator="equal">
      <formula>"Significativo"</formula>
    </cfRule>
  </conditionalFormatting>
  <conditionalFormatting sqref="AB155:AB156">
    <cfRule type="cellIs" dxfId="71" priority="388" operator="equal">
      <formula>"No Significativo"</formula>
    </cfRule>
    <cfRule type="cellIs" dxfId="70" priority="389" operator="equal">
      <formula>"Significativo"</formula>
    </cfRule>
  </conditionalFormatting>
  <conditionalFormatting sqref="AB158:AB161">
    <cfRule type="cellIs" dxfId="69" priority="390" operator="equal">
      <formula>"No Significativo"</formula>
    </cfRule>
    <cfRule type="cellIs" dxfId="68" priority="391" operator="equal">
      <formula>"Significativo"</formula>
    </cfRule>
  </conditionalFormatting>
  <conditionalFormatting sqref="AB163:AB164">
    <cfRule type="cellIs" dxfId="67" priority="392" operator="equal">
      <formula>"No Significativo"</formula>
    </cfRule>
    <cfRule type="cellIs" dxfId="66" priority="393" operator="equal">
      <formula>"Significativo"</formula>
    </cfRule>
  </conditionalFormatting>
  <conditionalFormatting sqref="AB166">
    <cfRule type="cellIs" dxfId="65" priority="394" operator="equal">
      <formula>"No Significativo"</formula>
    </cfRule>
    <cfRule type="cellIs" dxfId="64" priority="395" operator="equal">
      <formula>"Significativo"</formula>
    </cfRule>
  </conditionalFormatting>
  <conditionalFormatting sqref="AB168:AB171">
    <cfRule type="cellIs" dxfId="63" priority="396" operator="equal">
      <formula>"No Significativo"</formula>
    </cfRule>
    <cfRule type="cellIs" dxfId="62" priority="397" operator="equal">
      <formula>"Significativo"</formula>
    </cfRule>
  </conditionalFormatting>
  <conditionalFormatting sqref="AB174:AB176">
    <cfRule type="cellIs" dxfId="61" priority="398" operator="equal">
      <formula>"No Significativo"</formula>
    </cfRule>
    <cfRule type="cellIs" dxfId="60" priority="399" operator="equal">
      <formula>"Significativo"</formula>
    </cfRule>
  </conditionalFormatting>
  <conditionalFormatting sqref="AB179">
    <cfRule type="cellIs" dxfId="59" priority="400" operator="equal">
      <formula>"No Significativo"</formula>
    </cfRule>
    <cfRule type="cellIs" dxfId="58" priority="401" operator="equal">
      <formula>"Significativo"</formula>
    </cfRule>
  </conditionalFormatting>
  <conditionalFormatting sqref="AB181">
    <cfRule type="cellIs" dxfId="57" priority="402" operator="equal">
      <formula>"No Significativo"</formula>
    </cfRule>
    <cfRule type="cellIs" dxfId="56" priority="403" operator="equal">
      <formula>"Significativo"</formula>
    </cfRule>
  </conditionalFormatting>
  <conditionalFormatting sqref="AB184">
    <cfRule type="cellIs" dxfId="55" priority="404" operator="equal">
      <formula>"No Significativo"</formula>
    </cfRule>
    <cfRule type="cellIs" dxfId="54" priority="405" operator="equal">
      <formula>"Significativo"</formula>
    </cfRule>
  </conditionalFormatting>
  <conditionalFormatting sqref="AB186">
    <cfRule type="cellIs" dxfId="53" priority="406" operator="equal">
      <formula>"No Significativo"</formula>
    </cfRule>
    <cfRule type="cellIs" dxfId="52" priority="407" operator="equal">
      <formula>"Significativo"</formula>
    </cfRule>
  </conditionalFormatting>
  <conditionalFormatting sqref="AB188:AB189">
    <cfRule type="cellIs" dxfId="51" priority="409" operator="equal">
      <formula>"Significativo"</formula>
    </cfRule>
    <cfRule type="cellIs" dxfId="50" priority="408" operator="equal">
      <formula>"No Significativo"</formula>
    </cfRule>
  </conditionalFormatting>
  <conditionalFormatting sqref="AB191">
    <cfRule type="cellIs" dxfId="49" priority="410" operator="equal">
      <formula>"No Significativo"</formula>
    </cfRule>
    <cfRule type="cellIs" dxfId="48" priority="411" operator="equal">
      <formula>"Significativo"</formula>
    </cfRule>
  </conditionalFormatting>
  <conditionalFormatting sqref="AB193">
    <cfRule type="cellIs" dxfId="47" priority="412" operator="equal">
      <formula>"No Significativo"</formula>
    </cfRule>
    <cfRule type="cellIs" dxfId="46" priority="413" operator="equal">
      <formula>"Significativo"</formula>
    </cfRule>
  </conditionalFormatting>
  <conditionalFormatting sqref="AB196">
    <cfRule type="cellIs" dxfId="45" priority="414" operator="equal">
      <formula>"No Significativo"</formula>
    </cfRule>
    <cfRule type="cellIs" dxfId="44" priority="415" operator="equal">
      <formula>"Significativo"</formula>
    </cfRule>
  </conditionalFormatting>
  <conditionalFormatting sqref="AB198">
    <cfRule type="cellIs" dxfId="43" priority="416" operator="equal">
      <formula>"No Significativo"</formula>
    </cfRule>
    <cfRule type="cellIs" dxfId="42" priority="417" operator="equal">
      <formula>"Significativo"</formula>
    </cfRule>
  </conditionalFormatting>
  <conditionalFormatting sqref="AB200">
    <cfRule type="cellIs" dxfId="41" priority="418" operator="equal">
      <formula>"No Significativo"</formula>
    </cfRule>
    <cfRule type="cellIs" dxfId="40" priority="419" operator="equal">
      <formula>"Significativo"</formula>
    </cfRule>
  </conditionalFormatting>
  <conditionalFormatting sqref="AB203:AB204">
    <cfRule type="cellIs" dxfId="39" priority="420" operator="equal">
      <formula>"No Significativo"</formula>
    </cfRule>
    <cfRule type="cellIs" dxfId="38" priority="421" operator="equal">
      <formula>"Significativo"</formula>
    </cfRule>
  </conditionalFormatting>
  <conditionalFormatting sqref="AB208">
    <cfRule type="cellIs" dxfId="37" priority="422" operator="equal">
      <formula>"No Significativo"</formula>
    </cfRule>
    <cfRule type="cellIs" dxfId="36" priority="423" operator="equal">
      <formula>"Significativo"</formula>
    </cfRule>
  </conditionalFormatting>
  <conditionalFormatting sqref="AB211:AB212">
    <cfRule type="cellIs" dxfId="35" priority="424" operator="equal">
      <formula>"No Significativo"</formula>
    </cfRule>
    <cfRule type="cellIs" dxfId="34" priority="425" operator="equal">
      <formula>"Significativo"</formula>
    </cfRule>
  </conditionalFormatting>
  <conditionalFormatting sqref="AB215">
    <cfRule type="cellIs" dxfId="33" priority="426" operator="equal">
      <formula>"No Significativo"</formula>
    </cfRule>
    <cfRule type="cellIs" dxfId="32" priority="427" operator="equal">
      <formula>"Significativo"</formula>
    </cfRule>
  </conditionalFormatting>
  <conditionalFormatting sqref="AB220">
    <cfRule type="cellIs" dxfId="31" priority="428" operator="equal">
      <formula>"No Significativo"</formula>
    </cfRule>
    <cfRule type="cellIs" dxfId="30" priority="429" operator="equal">
      <formula>"Significativo"</formula>
    </cfRule>
  </conditionalFormatting>
  <conditionalFormatting sqref="AB223">
    <cfRule type="cellIs" dxfId="29" priority="430" operator="equal">
      <formula>"No Significativo"</formula>
    </cfRule>
    <cfRule type="cellIs" dxfId="28" priority="431" operator="equal">
      <formula>"Significativo"</formula>
    </cfRule>
  </conditionalFormatting>
  <conditionalFormatting sqref="AB228">
    <cfRule type="cellIs" dxfId="27" priority="432" operator="equal">
      <formula>"No Significativo"</formula>
    </cfRule>
    <cfRule type="cellIs" dxfId="26" priority="433" operator="equal">
      <formula>"Significativo"</formula>
    </cfRule>
  </conditionalFormatting>
  <conditionalFormatting sqref="AB233">
    <cfRule type="cellIs" dxfId="25" priority="434" operator="equal">
      <formula>"No Significativo"</formula>
    </cfRule>
    <cfRule type="cellIs" dxfId="24" priority="435" operator="equal">
      <formula>"Significativo"</formula>
    </cfRule>
  </conditionalFormatting>
  <conditionalFormatting sqref="AB236">
    <cfRule type="cellIs" dxfId="23" priority="436" operator="equal">
      <formula>"No Significativo"</formula>
    </cfRule>
    <cfRule type="cellIs" dxfId="22" priority="437" operator="equal">
      <formula>"Significativo"</formula>
    </cfRule>
  </conditionalFormatting>
  <conditionalFormatting sqref="AB242">
    <cfRule type="cellIs" dxfId="21" priority="438" operator="equal">
      <formula>"No Significativo"</formula>
    </cfRule>
    <cfRule type="cellIs" dxfId="20" priority="439" operator="equal">
      <formula>"Significativo"</formula>
    </cfRule>
  </conditionalFormatting>
  <conditionalFormatting sqref="AB248:AB255">
    <cfRule type="cellIs" dxfId="19" priority="440" operator="equal">
      <formula>"No Significativo"</formula>
    </cfRule>
    <cfRule type="cellIs" dxfId="18" priority="441" operator="equal">
      <formula>"Significativo"</formula>
    </cfRule>
  </conditionalFormatting>
  <conditionalFormatting sqref="AB258:AB291">
    <cfRule type="cellIs" dxfId="17" priority="10" operator="equal">
      <formula>"No Significativo"</formula>
    </cfRule>
    <cfRule type="cellIs" dxfId="16" priority="11" operator="equal">
      <formula>"Significativo"</formula>
    </cfRule>
  </conditionalFormatting>
  <conditionalFormatting sqref="AB930:AB931">
    <cfRule type="cellIs" dxfId="15" priority="442" operator="equal">
      <formula>"No Significativo"</formula>
    </cfRule>
    <cfRule type="cellIs" dxfId="14" priority="443" operator="equal">
      <formula>"Significativo"</formula>
    </cfRule>
  </conditionalFormatting>
  <conditionalFormatting sqref="AB933:AB936">
    <cfRule type="cellIs" dxfId="13" priority="444" operator="equal">
      <formula>"No Significativo"</formula>
    </cfRule>
    <cfRule type="cellIs" dxfId="12" priority="445" operator="equal">
      <formula>"Significativo"</formula>
    </cfRule>
  </conditionalFormatting>
  <conditionalFormatting sqref="AB938:AB939">
    <cfRule type="cellIs" dxfId="11" priority="446" operator="equal">
      <formula>"No Significativo"</formula>
    </cfRule>
    <cfRule type="cellIs" dxfId="10" priority="447" operator="equal">
      <formula>"Significativo"</formula>
    </cfRule>
  </conditionalFormatting>
  <conditionalFormatting sqref="AB941">
    <cfRule type="cellIs" dxfId="9" priority="448" operator="equal">
      <formula>"No Significativo"</formula>
    </cfRule>
    <cfRule type="cellIs" dxfId="8" priority="449" operator="equal">
      <formula>"Significativo"</formula>
    </cfRule>
  </conditionalFormatting>
  <conditionalFormatting sqref="AB943:AB946">
    <cfRule type="cellIs" dxfId="7" priority="450" operator="equal">
      <formula>"No Significativo"</formula>
    </cfRule>
    <cfRule type="cellIs" dxfId="6" priority="451" operator="equal">
      <formula>"Significativo"</formula>
    </cfRule>
  </conditionalFormatting>
  <conditionalFormatting sqref="AB949:AB951">
    <cfRule type="cellIs" dxfId="5" priority="452" operator="equal">
      <formula>"No Significativo"</formula>
    </cfRule>
    <cfRule type="cellIs" dxfId="4" priority="453" operator="equal">
      <formula>"Significativo"</formula>
    </cfRule>
  </conditionalFormatting>
  <conditionalFormatting sqref="AB954">
    <cfRule type="cellIs" dxfId="3" priority="454" operator="equal">
      <formula>"No Significativo"</formula>
    </cfRule>
    <cfRule type="cellIs" dxfId="2" priority="455" operator="equal">
      <formula>"Significativo"</formula>
    </cfRule>
  </conditionalFormatting>
  <conditionalFormatting sqref="AB956">
    <cfRule type="cellIs" dxfId="1" priority="456" operator="equal">
      <formula>"No Significativo"</formula>
    </cfRule>
    <cfRule type="cellIs" dxfId="0" priority="457" operator="equal">
      <formula>"Significativo"</formula>
    </cfRule>
  </conditionalFormatting>
  <dataValidations count="1">
    <dataValidation type="list" allowBlank="1" showErrorMessage="1" sqref="K64 K78:K80 F81 H82 J83:K86 F87 K87:K88 F89 J89:K89 C92 G90:H92 F95 F97 J93:K98 K99 F100 F103 F105 F107 F111 F113 J100:K115 K116:K126 J127:K133 G134:H134 J135:K137 J142:K144 G145:H145 J146:K147 G148:H148 J149 G150:H150 J151 G152:H152 F155 F158 F161 F164 F169 F174 F179 F184 F189 F196 F204 F212 F220 F228 F238 F248 F253 F258 F263 F268 F273 F278 F283 J67:K76 J153:K929 F292:F929" xr:uid="{00000000-0002-0000-0000-000009000000}">
      <formula1>#REF!</formula1>
    </dataValidation>
  </dataValidations>
  <pageMargins left="0.7" right="0.7" top="0.75" bottom="0.75" header="0" footer="0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ErrorMessage="1" xr:uid="{00000000-0002-0000-0000-000000000000}">
          <x14:formula1>
            <xm:f>Automatico!$C$4:$C$6</xm:f>
          </x14:formula1>
          <xm:sqref>F9 F11 AA9:AA11 F13 F15 AA15:AA16 F17 AA21:AA22 F25 AA24:AA27 AA29:AA30 F32 F42 AA32:AA43 F51 AA956 AA57 AA59:AA60 AA64:AA69 AA72 AA76:AA79 AA81:AA82 AA86:AA90 AA92:AA94 AA96:AA97 AA99:AA100 AA103 AA105 AA107 AA111:AA113 AA119:AA120 AA123:AA125 AA128 AA131:AA134 AA138:AA142 AA144:AA145 AA147:AA153 AA155:AA156 AA158 AA160:AA161 AA163:AA164 AA166 AA169:AA171 AA174:AA175 AA179 AA181 AA184 AA186 AA188:AA189 AA193 AA196 AA200 AA203:AA204 AA208 AA211:AA212 AA215 AA220 AA223 AA228 AA233 AA236 AA239:AA242 AA248:AA255 AA258 AA261 AA263 AA268 AA273 AA278 AA283 AA930:AA931 AA933 AA935:AA936 AA938:AA939 AA941 AA944:AA946 AA949:AA950 AA954 AA46:AA55</xm:sqref>
        </x14:dataValidation>
        <x14:dataValidation type="list" allowBlank="1" showErrorMessage="1" xr:uid="{00000000-0002-0000-0000-000001000000}">
          <x14:formula1>
            <xm:f>Automatico!$Q$4:$Q$6</xm:f>
          </x14:formula1>
          <xm:sqref>P9 P11 P15:P16 P21:P22 P24:P27 P30 P32:P41 P43 P956 P84:P87 P89 P93:P94 P96 P99:P100 P103 P105 P107 P111:P113 P118:P120 P122:P125 P127:P128 P130:P134 P138:P142 P144:P145 P147:P153 P155:P158 P160:P161 P163:P164 P166 P169:P171 P174:P175 P179 P181 P184 P186:P189 P191 P193 P196 P198 P200 P203:P204 P206 P208 P211:P212 P215 P220 P223 P228 P233 P236 P238:P242 P248:P256 P258 P261 P263 P268 P273 P278 P283 P930:P931 P933 P935:P936 P938:P939 P941 P944:P946 P949:P950 P954 P63:P82 P46:P61</xm:sqref>
        </x14:dataValidation>
        <x14:dataValidation type="list" allowBlank="1" showErrorMessage="1" xr:uid="{00000000-0002-0000-0000-000002000000}">
          <x14:formula1>
            <xm:f>Automatico!$M$4:$M$6</xm:f>
          </x14:formula1>
          <xm:sqref>N9 N11 N15:N16 N21:N22 N24:N27 N30 N32:N41 N43 N956 N84:N87 N89 N93:N94 N96 N99:N100 N103 N105 N107 N111:N113 N118:N120 N122:N125 N127:N128 N130:N134 N138:N142 N144:N145 N147:N153 N155:N158 N160:N161 N163:N164 N166 N169:N171 N174:N175 N179 N181 N184 N186:N189 N191 N193 N196 N198 N200 N203:N204 N206 N208 N211:N212 N215 N220 N223 N228 N233 N236 N238:N242 N248:N256 N258 N261 N263 N268 N273 N278 N283 N930:N931 N933 N935:N936 N938:N939 N941 N944:N946 N949:N950 N954 N63:N82 N46:N61</xm:sqref>
        </x14:dataValidation>
        <x14:dataValidation type="list" allowBlank="1" showErrorMessage="1" xr:uid="{00000000-0002-0000-0000-000003000000}">
          <x14:formula1>
            <xm:f>Automatico!$B$20:$B$36</xm:f>
          </x14:formula1>
          <xm:sqref>G9:G14 G17 G22:G29 G32:G33 G35 G42:G43 G77:G78 G87:G88 G101:G102 G104 G106 G108:G110 G112 G114:G115 G135:G141 G146 G154 G233 G236 G238:G242 G248:G256 G258 G261 G263:G266 G268 G273 G278:G280 G283 G46:G47 G49:G50 G74</xm:sqref>
        </x14:dataValidation>
        <x14:dataValidation type="list" allowBlank="1" showErrorMessage="1" xr:uid="{00000000-0002-0000-0000-000004000000}">
          <x14:formula1>
            <xm:f>Automatico!$G$20:$G$49</xm:f>
          </x14:formula1>
          <xm:sqref>I15:I16</xm:sqref>
        </x14:dataValidation>
        <x14:dataValidation type="list" allowBlank="1" showErrorMessage="1" xr:uid="{00000000-0002-0000-0000-000005000000}">
          <x14:formula1>
            <xm:f>Automatico!$G$20:$G$48</xm:f>
          </x14:formula1>
          <xm:sqref>I9:I14 I17:I18 I22:I29 I32:I34 I36 I77:I78 I87:I88 I101:I102 I104 I106 I108:I110 I112 I114:I115 I135:I141 I146 I154 I238:I242 I248:I256 I258 I261 I263:I266 I268 I273 I278:I280 I283 I42:I50 I74</xm:sqref>
        </x14:dataValidation>
        <x14:dataValidation type="list" allowBlank="1" showErrorMessage="1" xr:uid="{00000000-0002-0000-0000-000006000000}">
          <x14:formula1>
            <xm:f>Automatico!$I$4:$I$6</xm:f>
          </x14:formula1>
          <xm:sqref>L9 L11 L15:L16 L21:L22 L24:L27 L30 L32:L41 L43 L956 L84:L87 L89 L93:L94 L96 L99:L100 L103 L105 L107 L111:L113 L118:L120 L122:L125 L127:L128 L130:L134 L138:L142 L144:L145 L147:L153 L155:L158 L160:L161 L163:L164 L166 L169:L171 L174:L175 L179 L181 L184 L186:L189 L191 L193 L196 L198 L200 L203:L204 L206 L208 L211:L212 L215 L220 L223 L228 L233 L236 L238:L242 L248:L256 L258 L261 L263 L268 L273 L278 L283 L930:L931 L933 L935:L936 L938:L939 L941 L944:L946 L949:L950 L954 L63:L82 L46:L61</xm:sqref>
        </x14:dataValidation>
        <x14:dataValidation type="list" allowBlank="1" showErrorMessage="1" xr:uid="{00000000-0002-0000-0000-000007000000}">
          <x14:formula1>
            <xm:f>Automatico!$U$4:$U$6</xm:f>
          </x14:formula1>
          <xm:sqref>R9 R11 R15:R16 R21:R22 R24:R27 R30 R32:R41 R43 R956 R84:R87 R89 R93:R94 R96 R99:R100 R103 R105 R107 R111:R113 R118:R120 R122:R125 R127:R128 R130:R134 R138:R142 R144:R145 R147:R153 R155:R158 R160:R161 R163:R164 R166 R169:R171 R174:R175 R179 R181 R184 R186:R189 R191 R193 R196 R198 R200 R203:R204 R206 R208 R211:R212 R215 R220 R223 R228 R233 R236 R238:R242 R248:R256 R258 R261 R263 R268 R273 R278 R283 R930:R931 R933 R935:R936 R938:R939 R941 R944:R946 R949:R950 R954 R46:R82</xm:sqref>
        </x14:dataValidation>
        <x14:dataValidation type="list" allowBlank="1" showErrorMessage="1" xr:uid="{00000000-0002-0000-0000-000008000000}">
          <x14:formula1>
            <xm:f>Automatico!$Y$4:$Y$6</xm:f>
          </x14:formula1>
          <xm:sqref>T9 T11 T15:T16 T21:T22 T24:T27 T30 T32:T41 T43 T956 T84:T87 T89 T93:T94 T96 T99:T100 T103 T105 T107 T111:T113 T118:T120 T122:T125 T127:T128 T130:T134 T138:T142 T144:T145 T147:T153 T155:T158 T160:T161 T163:T164 T166 T169:T171 T174:T175 T179 T181 T184 T186:T189 T191 T193 T196 T198 T200 T203:T204 T206 T208 T211:T212 T215 T220 T223 T228 T233 T236 T238:T242 T248:T256 T258 T261 T263 T268 T273 T278 T283 T930:T931 T933 T935:T936 T938:T939 T941 T944:T946 T949:T950 T954 T46:T82</xm:sqref>
        </x14:dataValidation>
        <x14:dataValidation type="list" allowBlank="1" showErrorMessage="1" xr:uid="{00000000-0002-0000-0000-00000A000000}">
          <x14:formula1>
            <xm:f>Automatico!$B$20:$B$49</xm:f>
          </x14:formula1>
          <xm:sqref>G15:G16 G18 G44:G45</xm:sqref>
        </x14:dataValidation>
        <x14:dataValidation type="list" allowBlank="1" showErrorMessage="1" xr:uid="{00000000-0002-0000-0000-00000B000000}">
          <x14:formula1>
            <xm:f>Automatico!$G$4:$G$5</xm:f>
          </x14:formula1>
          <xm:sqref>K9:K28 K32:K33 K41 K51:K63 K65:K66 K77 K81 K138:K141</xm:sqref>
        </x14:dataValidation>
        <x14:dataValidation type="list" allowBlank="1" showErrorMessage="1" xr:uid="{00000000-0002-0000-0000-00000C000000}">
          <x14:formula1>
            <xm:f>Automatico!$AC$4:$AC$5</xm:f>
          </x14:formula1>
          <xm:sqref>V9 V11 V15:V16 V21:V22 V24:V27 V30 V32:V41 V43 V956 V84:V87 V89 V93:V94 V96 V99:V100 V103 V105 V107 V111:V113 V118:V120 V122:V125 V127:V128 V130:V134 V138:V142 V144:V145 V147:V153 V155:V158 V160:V161 V163:V164 V166 V169:V171 V174:V175 V179 V181 V184 V186:V189 V191 V193 V196 V198 V200 V203:V204 V206 V208 V211:V212 V215 V220 V223 V228 V233 V236 V238:V242 V248 V250:V256 V258 V261 V263 V268 V273 V278 V283 V930:V931 V933 V935:V936 V938:V939 V941 V944:V946 V949:V950 V954 V46:V82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000"/>
  <sheetViews>
    <sheetView workbookViewId="0"/>
  </sheetViews>
  <sheetFormatPr baseColWidth="10" defaultColWidth="14.453125" defaultRowHeight="15" customHeight="1"/>
  <cols>
    <col min="1" max="1" width="10.7265625" customWidth="1"/>
    <col min="2" max="2" width="41.7265625" customWidth="1"/>
    <col min="3" max="4" width="10.7265625" customWidth="1"/>
    <col min="5" max="5" width="16.26953125" customWidth="1"/>
    <col min="6" max="6" width="10.7265625" customWidth="1"/>
    <col min="7" max="7" width="47.7265625" customWidth="1"/>
    <col min="8" max="8" width="19.7265625" customWidth="1"/>
    <col min="9" max="9" width="15.7265625" customWidth="1"/>
    <col min="10" max="10" width="40.7265625" customWidth="1"/>
    <col min="11" max="11" width="7.7265625" customWidth="1"/>
    <col min="12" max="12" width="14.26953125" customWidth="1"/>
    <col min="13" max="13" width="15.7265625" customWidth="1"/>
    <col min="14" max="14" width="33.81640625" customWidth="1"/>
    <col min="15" max="15" width="7.7265625" customWidth="1"/>
    <col min="16" max="16" width="10.7265625" customWidth="1"/>
    <col min="17" max="17" width="15.7265625" customWidth="1"/>
    <col min="18" max="18" width="40.7265625" customWidth="1"/>
    <col min="19" max="19" width="7.7265625" customWidth="1"/>
    <col min="20" max="20" width="10.7265625" customWidth="1"/>
    <col min="21" max="21" width="20.1796875" customWidth="1"/>
    <col min="22" max="22" width="40.7265625" customWidth="1"/>
    <col min="23" max="23" width="7.7265625" customWidth="1"/>
    <col min="24" max="24" width="10.7265625" customWidth="1"/>
    <col min="25" max="25" width="15.7265625" customWidth="1"/>
    <col min="26" max="26" width="40.7265625" customWidth="1"/>
    <col min="27" max="28" width="10.7265625" customWidth="1"/>
    <col min="29" max="29" width="16.26953125" customWidth="1"/>
    <col min="30" max="30" width="40.7265625" customWidth="1"/>
    <col min="31" max="31" width="10.7265625" customWidth="1"/>
  </cols>
  <sheetData>
    <row r="1" spans="1:31" ht="14.5">
      <c r="B1" s="78"/>
    </row>
    <row r="2" spans="1:31" ht="14.5">
      <c r="B2" s="78"/>
    </row>
    <row r="3" spans="1:31" ht="14.5">
      <c r="A3" s="66" t="s">
        <v>666</v>
      </c>
      <c r="B3" s="78"/>
      <c r="C3" s="66" t="s">
        <v>667</v>
      </c>
      <c r="E3" s="66" t="s">
        <v>668</v>
      </c>
      <c r="G3" s="66" t="s">
        <v>669</v>
      </c>
      <c r="I3" s="79" t="s">
        <v>670</v>
      </c>
      <c r="J3" s="79" t="s">
        <v>671</v>
      </c>
      <c r="K3" s="79" t="s">
        <v>672</v>
      </c>
      <c r="L3" s="42"/>
      <c r="M3" s="49" t="s">
        <v>673</v>
      </c>
      <c r="N3" s="49" t="s">
        <v>671</v>
      </c>
      <c r="O3" s="49" t="s">
        <v>672</v>
      </c>
      <c r="Q3" s="49" t="s">
        <v>674</v>
      </c>
      <c r="R3" s="49" t="s">
        <v>671</v>
      </c>
      <c r="S3" s="49" t="s">
        <v>672</v>
      </c>
      <c r="U3" s="49" t="s">
        <v>675</v>
      </c>
      <c r="V3" s="49" t="s">
        <v>671</v>
      </c>
      <c r="W3" s="49" t="s">
        <v>672</v>
      </c>
      <c r="Y3" s="49" t="s">
        <v>676</v>
      </c>
      <c r="Z3" s="49" t="s">
        <v>671</v>
      </c>
      <c r="AA3" s="49" t="s">
        <v>672</v>
      </c>
      <c r="AC3" s="49" t="s">
        <v>677</v>
      </c>
      <c r="AD3" s="49" t="s">
        <v>671</v>
      </c>
      <c r="AE3" s="49" t="s">
        <v>672</v>
      </c>
    </row>
    <row r="4" spans="1:31" ht="58">
      <c r="A4" s="66" t="s">
        <v>678</v>
      </c>
      <c r="B4" s="78"/>
      <c r="C4" s="66" t="s">
        <v>34</v>
      </c>
      <c r="E4" s="66" t="s">
        <v>371</v>
      </c>
      <c r="G4" s="66" t="s">
        <v>39</v>
      </c>
      <c r="I4" s="49" t="s">
        <v>52</v>
      </c>
      <c r="J4" s="49" t="s">
        <v>679</v>
      </c>
      <c r="K4" s="49">
        <v>1</v>
      </c>
      <c r="L4" s="42"/>
      <c r="M4" s="49" t="s">
        <v>53</v>
      </c>
      <c r="N4" s="49" t="s">
        <v>680</v>
      </c>
      <c r="O4" s="49">
        <v>1</v>
      </c>
      <c r="Q4" s="49" t="s">
        <v>83</v>
      </c>
      <c r="R4" s="65" t="s">
        <v>681</v>
      </c>
      <c r="S4" s="49">
        <v>1</v>
      </c>
      <c r="U4" s="49" t="s">
        <v>117</v>
      </c>
      <c r="V4" s="65" t="s">
        <v>682</v>
      </c>
      <c r="W4" s="49">
        <v>1</v>
      </c>
      <c r="Y4" s="49" t="s">
        <v>53</v>
      </c>
      <c r="Z4" s="49" t="s">
        <v>683</v>
      </c>
      <c r="AA4" s="49">
        <v>1</v>
      </c>
      <c r="AC4" s="49" t="s">
        <v>183</v>
      </c>
      <c r="AD4" s="49" t="s">
        <v>684</v>
      </c>
      <c r="AE4" s="49">
        <v>1</v>
      </c>
    </row>
    <row r="5" spans="1:31" ht="72.5">
      <c r="A5" s="66" t="s">
        <v>685</v>
      </c>
      <c r="B5" s="78"/>
      <c r="C5" s="66" t="s">
        <v>183</v>
      </c>
      <c r="E5" s="66" t="s">
        <v>175</v>
      </c>
      <c r="G5" s="66" t="s">
        <v>686</v>
      </c>
      <c r="I5" s="49" t="s">
        <v>40</v>
      </c>
      <c r="J5" s="49" t="s">
        <v>687</v>
      </c>
      <c r="K5" s="49">
        <v>5</v>
      </c>
      <c r="L5" s="42"/>
      <c r="M5" s="49" t="s">
        <v>41</v>
      </c>
      <c r="N5" s="49" t="s">
        <v>688</v>
      </c>
      <c r="O5" s="49">
        <v>5</v>
      </c>
      <c r="Q5" s="49" t="s">
        <v>42</v>
      </c>
      <c r="R5" s="65" t="s">
        <v>689</v>
      </c>
      <c r="S5" s="49">
        <v>5</v>
      </c>
      <c r="U5" s="49" t="s">
        <v>43</v>
      </c>
      <c r="V5" s="65" t="s">
        <v>690</v>
      </c>
      <c r="W5" s="49">
        <v>5</v>
      </c>
      <c r="Y5" s="49" t="s">
        <v>44</v>
      </c>
      <c r="Z5" s="49" t="s">
        <v>691</v>
      </c>
      <c r="AA5" s="49">
        <v>5</v>
      </c>
      <c r="AC5" s="49" t="s">
        <v>34</v>
      </c>
      <c r="AD5" s="49" t="s">
        <v>692</v>
      </c>
      <c r="AE5" s="49">
        <v>10</v>
      </c>
    </row>
    <row r="6" spans="1:31" ht="101.5">
      <c r="A6" s="66" t="s">
        <v>693</v>
      </c>
      <c r="B6" s="78"/>
      <c r="C6" s="66" t="s">
        <v>64</v>
      </c>
      <c r="I6" s="49" t="s">
        <v>694</v>
      </c>
      <c r="J6" s="49" t="s">
        <v>695</v>
      </c>
      <c r="K6" s="49">
        <v>10</v>
      </c>
      <c r="L6" s="42"/>
      <c r="M6" s="49" t="s">
        <v>197</v>
      </c>
      <c r="N6" s="49" t="s">
        <v>696</v>
      </c>
      <c r="O6" s="49">
        <v>10</v>
      </c>
      <c r="Q6" s="49" t="s">
        <v>72</v>
      </c>
      <c r="R6" s="65" t="s">
        <v>697</v>
      </c>
      <c r="S6" s="49">
        <v>10</v>
      </c>
      <c r="U6" s="49" t="s">
        <v>73</v>
      </c>
      <c r="V6" s="65" t="s">
        <v>698</v>
      </c>
      <c r="W6" s="49">
        <v>10</v>
      </c>
      <c r="Y6" s="49" t="s">
        <v>197</v>
      </c>
      <c r="Z6" s="49" t="s">
        <v>699</v>
      </c>
      <c r="AA6" s="49">
        <v>10</v>
      </c>
    </row>
    <row r="7" spans="1:31" ht="14.5">
      <c r="A7" s="66" t="s">
        <v>700</v>
      </c>
      <c r="B7" s="78"/>
    </row>
    <row r="8" spans="1:31" ht="14.5">
      <c r="A8" s="66" t="s">
        <v>701</v>
      </c>
      <c r="B8" s="78"/>
    </row>
    <row r="9" spans="1:31" ht="14.5">
      <c r="B9" s="78"/>
    </row>
    <row r="10" spans="1:31" ht="14.5">
      <c r="B10" s="78"/>
    </row>
    <row r="11" spans="1:31" ht="14.5">
      <c r="B11" s="78"/>
    </row>
    <row r="12" spans="1:31" ht="14.5">
      <c r="B12" s="78"/>
    </row>
    <row r="13" spans="1:31" ht="14.5">
      <c r="B13" s="78"/>
    </row>
    <row r="14" spans="1:31" ht="14.5">
      <c r="B14" s="78"/>
    </row>
    <row r="15" spans="1:31" ht="14.5">
      <c r="B15" s="78"/>
    </row>
    <row r="16" spans="1:31" ht="14.5">
      <c r="B16" s="78"/>
    </row>
    <row r="17" spans="2:8" ht="14.5">
      <c r="B17" s="78"/>
    </row>
    <row r="18" spans="2:8" ht="14.5">
      <c r="B18" s="78"/>
      <c r="F18" s="29" t="s">
        <v>702</v>
      </c>
    </row>
    <row r="19" spans="2:8" ht="14.5">
      <c r="B19" s="80" t="s">
        <v>703</v>
      </c>
      <c r="C19" s="29" t="s">
        <v>704</v>
      </c>
      <c r="G19" s="81" t="s">
        <v>705</v>
      </c>
      <c r="H19" s="82" t="s">
        <v>668</v>
      </c>
    </row>
    <row r="20" spans="2:8" ht="29">
      <c r="B20" s="83" t="s">
        <v>706</v>
      </c>
      <c r="C20" s="29" t="s">
        <v>704</v>
      </c>
      <c r="F20" s="29">
        <v>1</v>
      </c>
      <c r="G20" s="84" t="s">
        <v>136</v>
      </c>
      <c r="H20" s="66" t="s">
        <v>175</v>
      </c>
    </row>
    <row r="21" spans="2:8" ht="15.75" customHeight="1">
      <c r="B21" s="83" t="s">
        <v>707</v>
      </c>
      <c r="C21" s="29" t="s">
        <v>704</v>
      </c>
      <c r="F21" s="29">
        <v>2</v>
      </c>
      <c r="G21" s="84" t="s">
        <v>282</v>
      </c>
      <c r="H21" s="66" t="s">
        <v>175</v>
      </c>
    </row>
    <row r="22" spans="2:8" ht="15.75" customHeight="1">
      <c r="B22" s="83" t="s">
        <v>147</v>
      </c>
      <c r="C22" s="29" t="s">
        <v>704</v>
      </c>
      <c r="F22" s="29">
        <v>3</v>
      </c>
      <c r="G22" s="84" t="s">
        <v>149</v>
      </c>
      <c r="H22" s="66" t="s">
        <v>175</v>
      </c>
    </row>
    <row r="23" spans="2:8" ht="15.75" customHeight="1">
      <c r="B23" s="83" t="s">
        <v>49</v>
      </c>
      <c r="C23" s="29" t="s">
        <v>704</v>
      </c>
      <c r="F23" s="29">
        <v>4</v>
      </c>
      <c r="G23" s="84" t="s">
        <v>51</v>
      </c>
      <c r="H23" s="66" t="s">
        <v>175</v>
      </c>
    </row>
    <row r="24" spans="2:8" ht="15.75" customHeight="1">
      <c r="B24" s="83" t="s">
        <v>708</v>
      </c>
      <c r="C24" s="29" t="s">
        <v>704</v>
      </c>
      <c r="F24" s="29">
        <v>5</v>
      </c>
      <c r="G24" s="84" t="s">
        <v>709</v>
      </c>
      <c r="H24" s="66" t="s">
        <v>175</v>
      </c>
    </row>
    <row r="25" spans="2:8" ht="15.75" customHeight="1">
      <c r="B25" s="83" t="s">
        <v>710</v>
      </c>
      <c r="C25" s="29" t="s">
        <v>704</v>
      </c>
      <c r="F25" s="29">
        <v>6</v>
      </c>
      <c r="G25" s="84" t="s">
        <v>711</v>
      </c>
      <c r="H25" s="66" t="s">
        <v>371</v>
      </c>
    </row>
    <row r="26" spans="2:8" ht="15.75" customHeight="1">
      <c r="B26" s="83" t="s">
        <v>712</v>
      </c>
      <c r="C26" s="29" t="s">
        <v>704</v>
      </c>
      <c r="F26" s="29">
        <v>7</v>
      </c>
      <c r="G26" s="84" t="s">
        <v>298</v>
      </c>
      <c r="H26" s="66" t="s">
        <v>371</v>
      </c>
    </row>
    <row r="27" spans="2:8" ht="15.75" customHeight="1">
      <c r="B27" s="83" t="s">
        <v>401</v>
      </c>
      <c r="C27" s="29" t="s">
        <v>704</v>
      </c>
      <c r="F27" s="29">
        <v>8</v>
      </c>
      <c r="G27" s="84" t="s">
        <v>403</v>
      </c>
      <c r="H27" s="66" t="s">
        <v>371</v>
      </c>
    </row>
    <row r="28" spans="2:8" ht="15.75" customHeight="1">
      <c r="B28" s="83" t="s">
        <v>407</v>
      </c>
      <c r="C28" s="29" t="s">
        <v>704</v>
      </c>
      <c r="F28" s="29">
        <v>9</v>
      </c>
      <c r="G28" s="84" t="s">
        <v>409</v>
      </c>
      <c r="H28" s="66" t="s">
        <v>175</v>
      </c>
    </row>
    <row r="29" spans="2:8" ht="15.75" customHeight="1">
      <c r="B29" s="83" t="s">
        <v>617</v>
      </c>
      <c r="C29" s="29" t="s">
        <v>704</v>
      </c>
      <c r="F29" s="29">
        <v>10</v>
      </c>
      <c r="G29" s="84" t="s">
        <v>713</v>
      </c>
      <c r="H29" s="66" t="s">
        <v>175</v>
      </c>
    </row>
    <row r="30" spans="2:8" ht="15.75" customHeight="1">
      <c r="B30" s="83" t="s">
        <v>145</v>
      </c>
      <c r="C30" s="29" t="s">
        <v>704</v>
      </c>
      <c r="F30" s="29">
        <v>11</v>
      </c>
      <c r="G30" s="84" t="s">
        <v>82</v>
      </c>
      <c r="H30" s="66" t="s">
        <v>175</v>
      </c>
    </row>
    <row r="31" spans="2:8" ht="15.75" customHeight="1">
      <c r="B31" s="83" t="s">
        <v>69</v>
      </c>
      <c r="C31" s="29" t="s">
        <v>704</v>
      </c>
      <c r="F31" s="29">
        <v>12</v>
      </c>
      <c r="G31" s="84" t="s">
        <v>230</v>
      </c>
      <c r="H31" s="66" t="s">
        <v>175</v>
      </c>
    </row>
    <row r="32" spans="2:8" ht="63" customHeight="1">
      <c r="B32" s="83" t="s">
        <v>244</v>
      </c>
      <c r="C32" s="29" t="s">
        <v>704</v>
      </c>
      <c r="F32" s="29">
        <v>13</v>
      </c>
      <c r="G32" s="84" t="s">
        <v>246</v>
      </c>
      <c r="H32" s="66" t="s">
        <v>175</v>
      </c>
    </row>
    <row r="33" spans="2:8" ht="45" customHeight="1">
      <c r="B33" s="83" t="s">
        <v>621</v>
      </c>
      <c r="C33" s="29" t="s">
        <v>704</v>
      </c>
      <c r="F33" s="29">
        <v>15</v>
      </c>
      <c r="G33" s="84" t="s">
        <v>116</v>
      </c>
      <c r="H33" s="66" t="s">
        <v>175</v>
      </c>
    </row>
    <row r="34" spans="2:8" ht="15.75" customHeight="1">
      <c r="B34" s="83" t="s">
        <v>35</v>
      </c>
      <c r="C34" s="29" t="s">
        <v>704</v>
      </c>
      <c r="F34" s="29">
        <v>16</v>
      </c>
      <c r="G34" s="84" t="s">
        <v>37</v>
      </c>
      <c r="H34" s="66"/>
    </row>
    <row r="35" spans="2:8" ht="43.5" customHeight="1">
      <c r="B35" s="83" t="s">
        <v>100</v>
      </c>
      <c r="C35" s="29" t="s">
        <v>704</v>
      </c>
      <c r="F35" s="29">
        <v>17</v>
      </c>
      <c r="G35" s="84" t="s">
        <v>123</v>
      </c>
      <c r="H35" s="66" t="s">
        <v>175</v>
      </c>
    </row>
    <row r="36" spans="2:8" ht="41.25" customHeight="1">
      <c r="B36" s="83" t="s">
        <v>153</v>
      </c>
      <c r="C36" s="29" t="s">
        <v>704</v>
      </c>
      <c r="D36" s="85" t="s">
        <v>714</v>
      </c>
      <c r="F36" s="29">
        <v>18</v>
      </c>
      <c r="G36" s="84" t="s">
        <v>155</v>
      </c>
      <c r="H36" s="66" t="s">
        <v>175</v>
      </c>
    </row>
    <row r="37" spans="2:8" ht="37.5" customHeight="1">
      <c r="B37" s="83" t="s">
        <v>80</v>
      </c>
      <c r="C37" s="29" t="s">
        <v>704</v>
      </c>
      <c r="F37" s="29">
        <v>19</v>
      </c>
      <c r="G37" s="65" t="s">
        <v>71</v>
      </c>
      <c r="H37" s="66" t="s">
        <v>175</v>
      </c>
    </row>
    <row r="38" spans="2:8" ht="35.25" customHeight="1">
      <c r="B38" s="83" t="s">
        <v>715</v>
      </c>
      <c r="C38" s="29" t="s">
        <v>704</v>
      </c>
      <c r="F38" s="29">
        <v>20</v>
      </c>
      <c r="G38" s="29" t="s">
        <v>716</v>
      </c>
      <c r="H38" s="29" t="s">
        <v>175</v>
      </c>
    </row>
    <row r="39" spans="2:8" ht="35.25" customHeight="1">
      <c r="B39" s="83" t="s">
        <v>499</v>
      </c>
      <c r="C39" s="29" t="s">
        <v>704</v>
      </c>
      <c r="F39" s="29">
        <v>21</v>
      </c>
      <c r="G39" s="86" t="s">
        <v>717</v>
      </c>
    </row>
    <row r="40" spans="2:8" ht="37.5" customHeight="1">
      <c r="B40" s="83" t="s">
        <v>311</v>
      </c>
      <c r="C40" s="29" t="s">
        <v>704</v>
      </c>
      <c r="F40" s="29">
        <v>22</v>
      </c>
    </row>
    <row r="41" spans="2:8" ht="15.75" customHeight="1">
      <c r="B41" s="83" t="s">
        <v>311</v>
      </c>
      <c r="C41" s="29" t="s">
        <v>704</v>
      </c>
      <c r="F41" s="29">
        <v>23</v>
      </c>
    </row>
    <row r="42" spans="2:8" ht="15.75" customHeight="1">
      <c r="B42" s="83" t="s">
        <v>223</v>
      </c>
      <c r="C42" s="29" t="s">
        <v>704</v>
      </c>
      <c r="F42" s="29">
        <v>24</v>
      </c>
    </row>
    <row r="43" spans="2:8" ht="15.75" customHeight="1">
      <c r="B43" s="85"/>
      <c r="C43" s="29" t="s">
        <v>704</v>
      </c>
      <c r="F43" s="29">
        <v>25</v>
      </c>
    </row>
    <row r="44" spans="2:8" ht="15.75" customHeight="1">
      <c r="B44" s="85"/>
      <c r="C44" s="29" t="s">
        <v>704</v>
      </c>
      <c r="F44" s="29">
        <v>26</v>
      </c>
    </row>
    <row r="45" spans="2:8" ht="15.75" customHeight="1">
      <c r="B45" s="85"/>
      <c r="C45" s="29" t="s">
        <v>704</v>
      </c>
      <c r="F45" s="29">
        <v>27</v>
      </c>
    </row>
    <row r="46" spans="2:8" ht="15.75" customHeight="1">
      <c r="B46" s="85"/>
      <c r="C46" s="29" t="s">
        <v>704</v>
      </c>
      <c r="F46" s="29">
        <v>28</v>
      </c>
    </row>
    <row r="47" spans="2:8" ht="15.75" customHeight="1">
      <c r="B47" s="87"/>
      <c r="C47" s="29" t="s">
        <v>704</v>
      </c>
      <c r="F47" s="29">
        <v>29</v>
      </c>
    </row>
    <row r="48" spans="2:8" ht="15.75" customHeight="1">
      <c r="B48" s="85"/>
      <c r="C48" s="29" t="s">
        <v>704</v>
      </c>
      <c r="F48" s="29">
        <v>30</v>
      </c>
    </row>
    <row r="49" spans="2:6" ht="15.75" customHeight="1">
      <c r="B49" s="85"/>
      <c r="C49" s="29" t="s">
        <v>704</v>
      </c>
      <c r="F49" s="29">
        <v>31</v>
      </c>
    </row>
    <row r="50" spans="2:6" ht="15.75" customHeight="1">
      <c r="B50" s="78"/>
    </row>
    <row r="51" spans="2:6" ht="15.75" customHeight="1">
      <c r="B51" s="78"/>
    </row>
    <row r="52" spans="2:6" ht="15.75" customHeight="1">
      <c r="B52" s="78"/>
    </row>
    <row r="53" spans="2:6" ht="15.75" customHeight="1">
      <c r="B53" s="78"/>
    </row>
    <row r="54" spans="2:6" ht="15.75" customHeight="1">
      <c r="B54" s="78"/>
    </row>
    <row r="55" spans="2:6" ht="15.75" customHeight="1">
      <c r="B55" s="78"/>
    </row>
    <row r="56" spans="2:6" ht="15.75" customHeight="1">
      <c r="B56" s="78"/>
    </row>
    <row r="57" spans="2:6" ht="15.75" customHeight="1">
      <c r="B57" s="78"/>
    </row>
    <row r="58" spans="2:6" ht="15.75" customHeight="1">
      <c r="B58" s="78"/>
    </row>
    <row r="59" spans="2:6" ht="15.75" customHeight="1">
      <c r="B59" s="78"/>
    </row>
    <row r="60" spans="2:6" ht="15.75" customHeight="1">
      <c r="B60" s="78"/>
    </row>
    <row r="61" spans="2:6" ht="15.75" customHeight="1">
      <c r="B61" s="78"/>
    </row>
    <row r="62" spans="2:6" ht="15.75" customHeight="1">
      <c r="B62" s="78"/>
    </row>
    <row r="63" spans="2:6" ht="15.75" customHeight="1">
      <c r="B63" s="78"/>
    </row>
    <row r="64" spans="2:6" ht="15.75" customHeight="1">
      <c r="B64" s="78"/>
    </row>
    <row r="65" spans="2:2" ht="15.75" customHeight="1">
      <c r="B65" s="78"/>
    </row>
    <row r="66" spans="2:2" ht="15.75" customHeight="1">
      <c r="B66" s="78"/>
    </row>
    <row r="67" spans="2:2" ht="15.75" customHeight="1">
      <c r="B67" s="78"/>
    </row>
    <row r="68" spans="2:2" ht="15.75" customHeight="1">
      <c r="B68" s="78"/>
    </row>
    <row r="69" spans="2:2" ht="15.75" customHeight="1">
      <c r="B69" s="78"/>
    </row>
    <row r="70" spans="2:2" ht="15.75" customHeight="1">
      <c r="B70" s="78"/>
    </row>
    <row r="71" spans="2:2" ht="15.75" customHeight="1">
      <c r="B71" s="78"/>
    </row>
    <row r="72" spans="2:2" ht="15.75" customHeight="1">
      <c r="B72" s="78"/>
    </row>
    <row r="73" spans="2:2" ht="15.75" customHeight="1">
      <c r="B73" s="78"/>
    </row>
    <row r="74" spans="2:2" ht="15.75" customHeight="1">
      <c r="B74" s="78"/>
    </row>
    <row r="75" spans="2:2" ht="15.75" customHeight="1">
      <c r="B75" s="78"/>
    </row>
    <row r="76" spans="2:2" ht="15.75" customHeight="1">
      <c r="B76" s="78"/>
    </row>
    <row r="77" spans="2:2" ht="15.75" customHeight="1">
      <c r="B77" s="78"/>
    </row>
    <row r="78" spans="2:2" ht="15.75" customHeight="1">
      <c r="B78" s="78"/>
    </row>
    <row r="79" spans="2:2" ht="15.75" customHeight="1">
      <c r="B79" s="78"/>
    </row>
    <row r="80" spans="2:2" ht="15.75" customHeight="1">
      <c r="B80" s="78"/>
    </row>
    <row r="81" spans="2:2" ht="15.75" customHeight="1">
      <c r="B81" s="78"/>
    </row>
    <row r="82" spans="2:2" ht="15.75" customHeight="1">
      <c r="B82" s="78"/>
    </row>
    <row r="83" spans="2:2" ht="15.75" customHeight="1">
      <c r="B83" s="78"/>
    </row>
    <row r="84" spans="2:2" ht="15.75" customHeight="1">
      <c r="B84" s="78"/>
    </row>
    <row r="85" spans="2:2" ht="15.75" customHeight="1">
      <c r="B85" s="78"/>
    </row>
    <row r="86" spans="2:2" ht="15.75" customHeight="1">
      <c r="B86" s="78"/>
    </row>
    <row r="87" spans="2:2" ht="15.75" customHeight="1">
      <c r="B87" s="78"/>
    </row>
    <row r="88" spans="2:2" ht="15.75" customHeight="1">
      <c r="B88" s="78"/>
    </row>
    <row r="89" spans="2:2" ht="15.75" customHeight="1">
      <c r="B89" s="78"/>
    </row>
    <row r="90" spans="2:2" ht="15.75" customHeight="1">
      <c r="B90" s="78"/>
    </row>
    <row r="91" spans="2:2" ht="15.75" customHeight="1">
      <c r="B91" s="78"/>
    </row>
    <row r="92" spans="2:2" ht="15.75" customHeight="1">
      <c r="B92" s="78"/>
    </row>
    <row r="93" spans="2:2" ht="15.75" customHeight="1">
      <c r="B93" s="78"/>
    </row>
    <row r="94" spans="2:2" ht="15.75" customHeight="1">
      <c r="B94" s="78"/>
    </row>
    <row r="95" spans="2:2" ht="15.75" customHeight="1">
      <c r="B95" s="78"/>
    </row>
    <row r="96" spans="2:2" ht="15.75" customHeight="1">
      <c r="B96" s="78"/>
    </row>
    <row r="97" spans="2:2" ht="15.75" customHeight="1">
      <c r="B97" s="78"/>
    </row>
    <row r="98" spans="2:2" ht="15.75" customHeight="1">
      <c r="B98" s="78"/>
    </row>
    <row r="99" spans="2:2" ht="15.75" customHeight="1">
      <c r="B99" s="78"/>
    </row>
    <row r="100" spans="2:2" ht="15.75" customHeight="1">
      <c r="B100" s="78"/>
    </row>
    <row r="101" spans="2:2" ht="15.75" customHeight="1">
      <c r="B101" s="78"/>
    </row>
    <row r="102" spans="2:2" ht="15.75" customHeight="1">
      <c r="B102" s="78"/>
    </row>
    <row r="103" spans="2:2" ht="15.75" customHeight="1">
      <c r="B103" s="78"/>
    </row>
    <row r="104" spans="2:2" ht="15.75" customHeight="1">
      <c r="B104" s="78"/>
    </row>
    <row r="105" spans="2:2" ht="15.75" customHeight="1">
      <c r="B105" s="78"/>
    </row>
    <row r="106" spans="2:2" ht="15.75" customHeight="1">
      <c r="B106" s="78"/>
    </row>
    <row r="107" spans="2:2" ht="15.75" customHeight="1">
      <c r="B107" s="78"/>
    </row>
    <row r="108" spans="2:2" ht="15.75" customHeight="1">
      <c r="B108" s="78"/>
    </row>
    <row r="109" spans="2:2" ht="15.75" customHeight="1">
      <c r="B109" s="78"/>
    </row>
    <row r="110" spans="2:2" ht="15.75" customHeight="1">
      <c r="B110" s="78"/>
    </row>
    <row r="111" spans="2:2" ht="15.75" customHeight="1">
      <c r="B111" s="78"/>
    </row>
    <row r="112" spans="2:2" ht="15.75" customHeight="1">
      <c r="B112" s="78"/>
    </row>
    <row r="113" spans="2:2" ht="15.75" customHeight="1">
      <c r="B113" s="78"/>
    </row>
    <row r="114" spans="2:2" ht="15.75" customHeight="1">
      <c r="B114" s="78"/>
    </row>
    <row r="115" spans="2:2" ht="15.75" customHeight="1">
      <c r="B115" s="78"/>
    </row>
    <row r="116" spans="2:2" ht="15.75" customHeight="1">
      <c r="B116" s="78"/>
    </row>
    <row r="117" spans="2:2" ht="15.75" customHeight="1">
      <c r="B117" s="78"/>
    </row>
    <row r="118" spans="2:2" ht="15.75" customHeight="1">
      <c r="B118" s="78"/>
    </row>
    <row r="119" spans="2:2" ht="15.75" customHeight="1">
      <c r="B119" s="78"/>
    </row>
    <row r="120" spans="2:2" ht="15.75" customHeight="1">
      <c r="B120" s="78"/>
    </row>
    <row r="121" spans="2:2" ht="15.75" customHeight="1">
      <c r="B121" s="78"/>
    </row>
    <row r="122" spans="2:2" ht="15.75" customHeight="1">
      <c r="B122" s="78"/>
    </row>
    <row r="123" spans="2:2" ht="15.75" customHeight="1">
      <c r="B123" s="78"/>
    </row>
    <row r="124" spans="2:2" ht="15.75" customHeight="1">
      <c r="B124" s="78"/>
    </row>
    <row r="125" spans="2:2" ht="15.75" customHeight="1">
      <c r="B125" s="78"/>
    </row>
    <row r="126" spans="2:2" ht="15.75" customHeight="1">
      <c r="B126" s="78"/>
    </row>
    <row r="127" spans="2:2" ht="15.75" customHeight="1">
      <c r="B127" s="78"/>
    </row>
    <row r="128" spans="2:2" ht="15.75" customHeight="1">
      <c r="B128" s="78"/>
    </row>
    <row r="129" spans="2:2" ht="15.75" customHeight="1">
      <c r="B129" s="78"/>
    </row>
    <row r="130" spans="2:2" ht="15.75" customHeight="1">
      <c r="B130" s="78"/>
    </row>
    <row r="131" spans="2:2" ht="15.75" customHeight="1">
      <c r="B131" s="78"/>
    </row>
    <row r="132" spans="2:2" ht="15.75" customHeight="1">
      <c r="B132" s="78"/>
    </row>
    <row r="133" spans="2:2" ht="15.75" customHeight="1">
      <c r="B133" s="78"/>
    </row>
    <row r="134" spans="2:2" ht="15.75" customHeight="1">
      <c r="B134" s="78"/>
    </row>
    <row r="135" spans="2:2" ht="15.75" customHeight="1">
      <c r="B135" s="78"/>
    </row>
    <row r="136" spans="2:2" ht="15.75" customHeight="1">
      <c r="B136" s="78"/>
    </row>
    <row r="137" spans="2:2" ht="15.75" customHeight="1">
      <c r="B137" s="78"/>
    </row>
    <row r="138" spans="2:2" ht="15.75" customHeight="1">
      <c r="B138" s="78"/>
    </row>
    <row r="139" spans="2:2" ht="15.75" customHeight="1">
      <c r="B139" s="78"/>
    </row>
    <row r="140" spans="2:2" ht="15.75" customHeight="1">
      <c r="B140" s="78"/>
    </row>
    <row r="141" spans="2:2" ht="15.75" customHeight="1">
      <c r="B141" s="78"/>
    </row>
    <row r="142" spans="2:2" ht="15.75" customHeight="1">
      <c r="B142" s="78"/>
    </row>
    <row r="143" spans="2:2" ht="15.75" customHeight="1">
      <c r="B143" s="78"/>
    </row>
    <row r="144" spans="2:2" ht="15.75" customHeight="1">
      <c r="B144" s="78"/>
    </row>
    <row r="145" spans="2:2" ht="15.75" customHeight="1">
      <c r="B145" s="78"/>
    </row>
    <row r="146" spans="2:2" ht="15.75" customHeight="1">
      <c r="B146" s="78"/>
    </row>
    <row r="147" spans="2:2" ht="15.75" customHeight="1">
      <c r="B147" s="78"/>
    </row>
    <row r="148" spans="2:2" ht="15.75" customHeight="1">
      <c r="B148" s="78"/>
    </row>
    <row r="149" spans="2:2" ht="15.75" customHeight="1">
      <c r="B149" s="78"/>
    </row>
    <row r="150" spans="2:2" ht="15.75" customHeight="1">
      <c r="B150" s="78"/>
    </row>
    <row r="151" spans="2:2" ht="15.75" customHeight="1">
      <c r="B151" s="78"/>
    </row>
    <row r="152" spans="2:2" ht="15.75" customHeight="1">
      <c r="B152" s="78"/>
    </row>
    <row r="153" spans="2:2" ht="15.75" customHeight="1">
      <c r="B153" s="78"/>
    </row>
    <row r="154" spans="2:2" ht="15.75" customHeight="1">
      <c r="B154" s="78"/>
    </row>
    <row r="155" spans="2:2" ht="15.75" customHeight="1">
      <c r="B155" s="78"/>
    </row>
    <row r="156" spans="2:2" ht="15.75" customHeight="1">
      <c r="B156" s="78"/>
    </row>
    <row r="157" spans="2:2" ht="15.75" customHeight="1">
      <c r="B157" s="78"/>
    </row>
    <row r="158" spans="2:2" ht="15.75" customHeight="1">
      <c r="B158" s="78"/>
    </row>
    <row r="159" spans="2:2" ht="15.75" customHeight="1">
      <c r="B159" s="78"/>
    </row>
    <row r="160" spans="2:2" ht="15.75" customHeight="1">
      <c r="B160" s="78"/>
    </row>
    <row r="161" spans="2:2" ht="15.75" customHeight="1">
      <c r="B161" s="78"/>
    </row>
    <row r="162" spans="2:2" ht="15.75" customHeight="1">
      <c r="B162" s="78"/>
    </row>
    <row r="163" spans="2:2" ht="15.75" customHeight="1">
      <c r="B163" s="78"/>
    </row>
    <row r="164" spans="2:2" ht="15.75" customHeight="1">
      <c r="B164" s="78"/>
    </row>
    <row r="165" spans="2:2" ht="15.75" customHeight="1">
      <c r="B165" s="78"/>
    </row>
    <row r="166" spans="2:2" ht="15.75" customHeight="1">
      <c r="B166" s="78"/>
    </row>
    <row r="167" spans="2:2" ht="15.75" customHeight="1">
      <c r="B167" s="78"/>
    </row>
    <row r="168" spans="2:2" ht="15.75" customHeight="1">
      <c r="B168" s="78"/>
    </row>
    <row r="169" spans="2:2" ht="15.75" customHeight="1">
      <c r="B169" s="78"/>
    </row>
    <row r="170" spans="2:2" ht="15.75" customHeight="1">
      <c r="B170" s="78"/>
    </row>
    <row r="171" spans="2:2" ht="15.75" customHeight="1">
      <c r="B171" s="78"/>
    </row>
    <row r="172" spans="2:2" ht="15.75" customHeight="1">
      <c r="B172" s="78"/>
    </row>
    <row r="173" spans="2:2" ht="15.75" customHeight="1">
      <c r="B173" s="78"/>
    </row>
    <row r="174" spans="2:2" ht="15.75" customHeight="1">
      <c r="B174" s="78"/>
    </row>
    <row r="175" spans="2:2" ht="15.75" customHeight="1">
      <c r="B175" s="78"/>
    </row>
    <row r="176" spans="2:2" ht="15.75" customHeight="1">
      <c r="B176" s="78"/>
    </row>
    <row r="177" spans="2:2" ht="15.75" customHeight="1">
      <c r="B177" s="78"/>
    </row>
    <row r="178" spans="2:2" ht="15.75" customHeight="1">
      <c r="B178" s="78"/>
    </row>
    <row r="179" spans="2:2" ht="15.75" customHeight="1">
      <c r="B179" s="78"/>
    </row>
    <row r="180" spans="2:2" ht="15.75" customHeight="1">
      <c r="B180" s="78"/>
    </row>
    <row r="181" spans="2:2" ht="15.75" customHeight="1">
      <c r="B181" s="78"/>
    </row>
    <row r="182" spans="2:2" ht="15.75" customHeight="1">
      <c r="B182" s="78"/>
    </row>
    <row r="183" spans="2:2" ht="15.75" customHeight="1">
      <c r="B183" s="78"/>
    </row>
    <row r="184" spans="2:2" ht="15.75" customHeight="1">
      <c r="B184" s="78"/>
    </row>
    <row r="185" spans="2:2" ht="15.75" customHeight="1">
      <c r="B185" s="78"/>
    </row>
    <row r="186" spans="2:2" ht="15.75" customHeight="1">
      <c r="B186" s="78"/>
    </row>
    <row r="187" spans="2:2" ht="15.75" customHeight="1">
      <c r="B187" s="78"/>
    </row>
    <row r="188" spans="2:2" ht="15.75" customHeight="1">
      <c r="B188" s="78"/>
    </row>
    <row r="189" spans="2:2" ht="15.75" customHeight="1">
      <c r="B189" s="78"/>
    </row>
    <row r="190" spans="2:2" ht="15.75" customHeight="1">
      <c r="B190" s="78"/>
    </row>
    <row r="191" spans="2:2" ht="15.75" customHeight="1">
      <c r="B191" s="78"/>
    </row>
    <row r="192" spans="2:2" ht="15.75" customHeight="1">
      <c r="B192" s="78"/>
    </row>
    <row r="193" spans="2:2" ht="15.75" customHeight="1">
      <c r="B193" s="78"/>
    </row>
    <row r="194" spans="2:2" ht="15.75" customHeight="1">
      <c r="B194" s="78"/>
    </row>
    <row r="195" spans="2:2" ht="15.75" customHeight="1">
      <c r="B195" s="78"/>
    </row>
    <row r="196" spans="2:2" ht="15.75" customHeight="1">
      <c r="B196" s="78"/>
    </row>
    <row r="197" spans="2:2" ht="15.75" customHeight="1">
      <c r="B197" s="78"/>
    </row>
    <row r="198" spans="2:2" ht="15.75" customHeight="1">
      <c r="B198" s="78"/>
    </row>
    <row r="199" spans="2:2" ht="15.75" customHeight="1">
      <c r="B199" s="78"/>
    </row>
    <row r="200" spans="2:2" ht="15.75" customHeight="1">
      <c r="B200" s="78"/>
    </row>
    <row r="201" spans="2:2" ht="15.75" customHeight="1">
      <c r="B201" s="78"/>
    </row>
    <row r="202" spans="2:2" ht="15.75" customHeight="1">
      <c r="B202" s="78"/>
    </row>
    <row r="203" spans="2:2" ht="15.75" customHeight="1">
      <c r="B203" s="78"/>
    </row>
    <row r="204" spans="2:2" ht="15.75" customHeight="1">
      <c r="B204" s="78"/>
    </row>
    <row r="205" spans="2:2" ht="15.75" customHeight="1">
      <c r="B205" s="78"/>
    </row>
    <row r="206" spans="2:2" ht="15.75" customHeight="1">
      <c r="B206" s="78"/>
    </row>
    <row r="207" spans="2:2" ht="15.75" customHeight="1">
      <c r="B207" s="78"/>
    </row>
    <row r="208" spans="2:2" ht="15.75" customHeight="1">
      <c r="B208" s="78"/>
    </row>
    <row r="209" spans="2:2" ht="15.75" customHeight="1">
      <c r="B209" s="78"/>
    </row>
    <row r="210" spans="2:2" ht="15.75" customHeight="1">
      <c r="B210" s="78"/>
    </row>
    <row r="211" spans="2:2" ht="15.75" customHeight="1">
      <c r="B211" s="78"/>
    </row>
    <row r="212" spans="2:2" ht="15.75" customHeight="1">
      <c r="B212" s="78"/>
    </row>
    <row r="213" spans="2:2" ht="15.75" customHeight="1">
      <c r="B213" s="78"/>
    </row>
    <row r="214" spans="2:2" ht="15.75" customHeight="1">
      <c r="B214" s="78"/>
    </row>
    <row r="215" spans="2:2" ht="15.75" customHeight="1">
      <c r="B215" s="78"/>
    </row>
    <row r="216" spans="2:2" ht="15.75" customHeight="1">
      <c r="B216" s="78"/>
    </row>
    <row r="217" spans="2:2" ht="15.75" customHeight="1">
      <c r="B217" s="78"/>
    </row>
    <row r="218" spans="2:2" ht="15.75" customHeight="1">
      <c r="B218" s="78"/>
    </row>
    <row r="219" spans="2:2" ht="15.75" customHeight="1">
      <c r="B219" s="78"/>
    </row>
    <row r="220" spans="2:2" ht="15.75" customHeight="1">
      <c r="B220" s="78"/>
    </row>
    <row r="221" spans="2:2" ht="15.75" customHeight="1">
      <c r="B221" s="78"/>
    </row>
    <row r="222" spans="2:2" ht="15.75" customHeight="1">
      <c r="B222" s="78"/>
    </row>
    <row r="223" spans="2:2" ht="15.75" customHeight="1">
      <c r="B223" s="78"/>
    </row>
    <row r="224" spans="2:2" ht="15.75" customHeight="1">
      <c r="B224" s="78"/>
    </row>
    <row r="225" spans="2:2" ht="15.75" customHeight="1">
      <c r="B225" s="78"/>
    </row>
    <row r="226" spans="2:2" ht="15.75" customHeight="1">
      <c r="B226" s="78"/>
    </row>
    <row r="227" spans="2:2" ht="15.75" customHeight="1">
      <c r="B227" s="78"/>
    </row>
    <row r="228" spans="2:2" ht="15.75" customHeight="1">
      <c r="B228" s="78"/>
    </row>
    <row r="229" spans="2:2" ht="15.75" customHeight="1">
      <c r="B229" s="78"/>
    </row>
    <row r="230" spans="2:2" ht="15.75" customHeight="1">
      <c r="B230" s="78"/>
    </row>
    <row r="231" spans="2:2" ht="15.75" customHeight="1">
      <c r="B231" s="78"/>
    </row>
    <row r="232" spans="2:2" ht="15.75" customHeight="1">
      <c r="B232" s="78"/>
    </row>
    <row r="233" spans="2:2" ht="15.75" customHeight="1">
      <c r="B233" s="78"/>
    </row>
    <row r="234" spans="2:2" ht="15.75" customHeight="1">
      <c r="B234" s="78"/>
    </row>
    <row r="235" spans="2:2" ht="15.75" customHeight="1">
      <c r="B235" s="78"/>
    </row>
    <row r="236" spans="2:2" ht="15.75" customHeight="1">
      <c r="B236" s="78"/>
    </row>
    <row r="237" spans="2:2" ht="15.75" customHeight="1">
      <c r="B237" s="78"/>
    </row>
    <row r="238" spans="2:2" ht="15.75" customHeight="1">
      <c r="B238" s="78"/>
    </row>
    <row r="239" spans="2:2" ht="15.75" customHeight="1">
      <c r="B239" s="78"/>
    </row>
    <row r="240" spans="2:2" ht="15.75" customHeight="1">
      <c r="B240" s="78"/>
    </row>
    <row r="241" spans="2:2" ht="15.75" customHeight="1">
      <c r="B241" s="78"/>
    </row>
    <row r="242" spans="2:2" ht="15.75" customHeight="1">
      <c r="B242" s="78"/>
    </row>
    <row r="243" spans="2:2" ht="15.75" customHeight="1">
      <c r="B243" s="78"/>
    </row>
    <row r="244" spans="2:2" ht="15.75" customHeight="1">
      <c r="B244" s="78"/>
    </row>
    <row r="245" spans="2:2" ht="15.75" customHeight="1">
      <c r="B245" s="78"/>
    </row>
    <row r="246" spans="2:2" ht="15.75" customHeight="1">
      <c r="B246" s="78"/>
    </row>
    <row r="247" spans="2:2" ht="15.75" customHeight="1">
      <c r="B247" s="78"/>
    </row>
    <row r="248" spans="2:2" ht="15.75" customHeight="1">
      <c r="B248" s="78"/>
    </row>
    <row r="249" spans="2:2" ht="15.75" customHeight="1">
      <c r="B249" s="78"/>
    </row>
    <row r="250" spans="2:2" ht="15.75" customHeight="1"/>
    <row r="251" spans="2:2" ht="15.75" customHeight="1"/>
    <row r="252" spans="2:2" ht="15.75" customHeight="1"/>
    <row r="253" spans="2:2" ht="15.75" customHeight="1"/>
    <row r="254" spans="2:2" ht="15.75" customHeight="1"/>
    <row r="255" spans="2:2" ht="15.75" customHeight="1"/>
    <row r="256" spans="2:2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workbookViewId="0"/>
  </sheetViews>
  <sheetFormatPr baseColWidth="10" defaultColWidth="14.453125" defaultRowHeight="15" customHeight="1"/>
  <cols>
    <col min="1" max="1" width="28.1796875" customWidth="1"/>
    <col min="2" max="14" width="10.7265625" customWidth="1"/>
  </cols>
  <sheetData>
    <row r="1" spans="1:14" ht="14.5">
      <c r="A1" s="88" t="s">
        <v>4</v>
      </c>
      <c r="B1" s="291" t="s">
        <v>718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7"/>
    </row>
    <row r="2" spans="1:14" ht="14.5">
      <c r="A2" s="88" t="s">
        <v>5</v>
      </c>
      <c r="B2" s="291" t="s">
        <v>719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7"/>
    </row>
    <row r="3" spans="1:14" ht="14.5">
      <c r="A3" s="88" t="s">
        <v>6</v>
      </c>
      <c r="B3" s="290" t="s">
        <v>720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7"/>
    </row>
    <row r="4" spans="1:14" ht="14.5">
      <c r="A4" s="88" t="s">
        <v>7</v>
      </c>
      <c r="B4" s="290" t="s">
        <v>721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7"/>
    </row>
    <row r="5" spans="1:14" ht="14.5">
      <c r="A5" s="88" t="s">
        <v>8</v>
      </c>
      <c r="B5" s="290" t="s">
        <v>722</v>
      </c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7"/>
    </row>
    <row r="6" spans="1:14" ht="14.5">
      <c r="A6" s="88" t="s">
        <v>9</v>
      </c>
      <c r="B6" s="290" t="s">
        <v>723</v>
      </c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7"/>
    </row>
    <row r="7" spans="1:14" ht="29.25" customHeight="1">
      <c r="A7" s="88" t="s">
        <v>10</v>
      </c>
      <c r="B7" s="291" t="s">
        <v>724</v>
      </c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7"/>
    </row>
    <row r="8" spans="1:14" ht="26">
      <c r="A8" s="88" t="s">
        <v>11</v>
      </c>
      <c r="B8" s="290" t="s">
        <v>725</v>
      </c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7"/>
    </row>
    <row r="9" spans="1:14" ht="40.5" customHeight="1">
      <c r="A9" s="88" t="s">
        <v>12</v>
      </c>
      <c r="B9" s="292" t="s">
        <v>726</v>
      </c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7"/>
    </row>
    <row r="10" spans="1:14" ht="14.5">
      <c r="A10" s="88" t="s">
        <v>13</v>
      </c>
      <c r="B10" s="285" t="s">
        <v>727</v>
      </c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7"/>
    </row>
    <row r="11" spans="1:14" ht="14.5">
      <c r="A11" s="88" t="s">
        <v>14</v>
      </c>
      <c r="B11" s="285" t="s">
        <v>728</v>
      </c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  <c r="N11" s="287"/>
    </row>
    <row r="12" spans="1:14" ht="81" customHeight="1">
      <c r="A12" s="89" t="s">
        <v>15</v>
      </c>
      <c r="B12" s="289" t="s">
        <v>729</v>
      </c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7"/>
    </row>
    <row r="13" spans="1:14" ht="14.5">
      <c r="A13" s="89" t="s">
        <v>16</v>
      </c>
      <c r="B13" s="289" t="s">
        <v>730</v>
      </c>
      <c r="C13" s="286"/>
      <c r="D13" s="286"/>
      <c r="E13" s="286"/>
      <c r="F13" s="286"/>
      <c r="G13" s="286"/>
      <c r="H13" s="286"/>
      <c r="I13" s="286"/>
      <c r="J13" s="286"/>
      <c r="K13" s="286"/>
      <c r="L13" s="286"/>
      <c r="M13" s="286"/>
      <c r="N13" s="287"/>
    </row>
    <row r="14" spans="1:14" ht="14.5">
      <c r="A14" s="89" t="s">
        <v>17</v>
      </c>
      <c r="B14" s="288" t="s">
        <v>731</v>
      </c>
      <c r="C14" s="286"/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287"/>
    </row>
    <row r="15" spans="1:14" ht="14.5">
      <c r="A15" s="89" t="s">
        <v>18</v>
      </c>
      <c r="B15" s="288" t="s">
        <v>732</v>
      </c>
      <c r="C15" s="286"/>
      <c r="D15" s="286"/>
      <c r="E15" s="286"/>
      <c r="F15" s="286"/>
      <c r="G15" s="286"/>
      <c r="H15" s="286"/>
      <c r="I15" s="286"/>
      <c r="J15" s="286"/>
      <c r="K15" s="286"/>
      <c r="L15" s="286"/>
      <c r="M15" s="286"/>
      <c r="N15" s="287"/>
    </row>
    <row r="16" spans="1:14" ht="14.5">
      <c r="A16" s="89" t="s">
        <v>19</v>
      </c>
      <c r="B16" s="288" t="s">
        <v>733</v>
      </c>
      <c r="C16" s="286"/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287"/>
    </row>
    <row r="17" spans="1:14" ht="14.5">
      <c r="A17" s="89" t="s">
        <v>20</v>
      </c>
      <c r="B17" s="288" t="s">
        <v>734</v>
      </c>
      <c r="C17" s="286"/>
      <c r="D17" s="286"/>
      <c r="E17" s="286"/>
      <c r="F17" s="286"/>
      <c r="G17" s="286"/>
      <c r="H17" s="286"/>
      <c r="I17" s="286"/>
      <c r="J17" s="286"/>
      <c r="K17" s="286"/>
      <c r="L17" s="286"/>
      <c r="M17" s="286"/>
      <c r="N17" s="287"/>
    </row>
    <row r="18" spans="1:14" ht="26">
      <c r="A18" s="90" t="s">
        <v>21</v>
      </c>
      <c r="B18" s="285" t="s">
        <v>735</v>
      </c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7"/>
    </row>
    <row r="19" spans="1:14" ht="29.25" customHeight="1">
      <c r="A19" s="90" t="s">
        <v>22</v>
      </c>
      <c r="B19" s="285" t="s">
        <v>736</v>
      </c>
      <c r="C19" s="286"/>
      <c r="D19" s="286"/>
      <c r="E19" s="286"/>
      <c r="F19" s="286"/>
      <c r="G19" s="286"/>
      <c r="H19" s="286"/>
      <c r="I19" s="286"/>
      <c r="J19" s="286"/>
      <c r="K19" s="286"/>
      <c r="L19" s="286"/>
      <c r="M19" s="286"/>
      <c r="N19" s="287"/>
    </row>
    <row r="20" spans="1:14" ht="39.75" customHeight="1">
      <c r="A20" s="88" t="s">
        <v>23</v>
      </c>
      <c r="B20" s="285" t="s">
        <v>737</v>
      </c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287"/>
    </row>
    <row r="21" spans="1:14" ht="15.75" customHeight="1">
      <c r="A21" s="88" t="s">
        <v>24</v>
      </c>
      <c r="B21" s="285" t="s">
        <v>738</v>
      </c>
      <c r="C21" s="286"/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7"/>
    </row>
    <row r="22" spans="1:14" ht="45.75" customHeight="1">
      <c r="A22" s="88" t="s">
        <v>25</v>
      </c>
      <c r="B22" s="285" t="s">
        <v>739</v>
      </c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7"/>
    </row>
    <row r="23" spans="1:14" ht="40.5" customHeight="1">
      <c r="A23" s="88" t="s">
        <v>26</v>
      </c>
      <c r="B23" s="285" t="s">
        <v>740</v>
      </c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6"/>
      <c r="N23" s="287"/>
    </row>
    <row r="24" spans="1:14" ht="30" customHeight="1">
      <c r="A24" s="88" t="s">
        <v>27</v>
      </c>
      <c r="B24" s="285" t="s">
        <v>741</v>
      </c>
      <c r="C24" s="286"/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287"/>
    </row>
    <row r="25" spans="1:14" ht="30" customHeight="1">
      <c r="A25" s="88" t="s">
        <v>28</v>
      </c>
      <c r="B25" s="285" t="s">
        <v>742</v>
      </c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7"/>
    </row>
    <row r="26" spans="1:14" ht="15.75" customHeight="1">
      <c r="A26" s="88" t="s">
        <v>29</v>
      </c>
      <c r="B26" s="285" t="s">
        <v>743</v>
      </c>
      <c r="C26" s="286"/>
      <c r="D26" s="286"/>
      <c r="E26" s="286"/>
      <c r="F26" s="286"/>
      <c r="G26" s="286"/>
      <c r="H26" s="286"/>
      <c r="I26" s="286"/>
      <c r="J26" s="286"/>
      <c r="K26" s="286"/>
      <c r="L26" s="286"/>
      <c r="M26" s="286"/>
      <c r="N26" s="287"/>
    </row>
    <row r="27" spans="1:14" ht="15.75" customHeight="1"/>
    <row r="28" spans="1:14" ht="15.75" customHeight="1"/>
    <row r="29" spans="1:14" ht="15.75" customHeight="1"/>
    <row r="30" spans="1:14" ht="15.75" customHeight="1"/>
    <row r="31" spans="1:14" ht="15.75" customHeight="1"/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B1:N1"/>
    <mergeCell ref="B2:N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22:N22"/>
    <mergeCell ref="B23:N23"/>
    <mergeCell ref="B24:N24"/>
    <mergeCell ref="B25:N25"/>
    <mergeCell ref="B26:N26"/>
    <mergeCell ref="B15:N15"/>
    <mergeCell ref="B16:N16"/>
    <mergeCell ref="B17:N17"/>
    <mergeCell ref="B18:N18"/>
    <mergeCell ref="B19:N19"/>
    <mergeCell ref="B20:N20"/>
    <mergeCell ref="B21:N2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1000"/>
  <sheetViews>
    <sheetView workbookViewId="0"/>
  </sheetViews>
  <sheetFormatPr baseColWidth="10" defaultColWidth="14.453125" defaultRowHeight="15" customHeight="1"/>
  <cols>
    <col min="1" max="1" width="10.7265625" customWidth="1"/>
    <col min="2" max="2" width="26.26953125" customWidth="1"/>
    <col min="3" max="3" width="47.26953125" customWidth="1"/>
    <col min="4" max="4" width="7.7265625" customWidth="1"/>
    <col min="5" max="5" width="10.7265625" customWidth="1"/>
    <col min="6" max="6" width="17.81640625" customWidth="1"/>
    <col min="7" max="7" width="24.54296875" customWidth="1"/>
    <col min="8" max="8" width="27.453125" customWidth="1"/>
    <col min="9" max="9" width="16" customWidth="1"/>
  </cols>
  <sheetData>
    <row r="2" spans="2:6" ht="14.5">
      <c r="B2" s="91" t="s">
        <v>670</v>
      </c>
      <c r="C2" s="92" t="s">
        <v>744</v>
      </c>
      <c r="D2" s="93" t="s">
        <v>745</v>
      </c>
    </row>
    <row r="3" spans="2:6" ht="29">
      <c r="B3" s="94" t="s">
        <v>52</v>
      </c>
      <c r="C3" s="95" t="s">
        <v>746</v>
      </c>
      <c r="D3" s="96">
        <v>1</v>
      </c>
    </row>
    <row r="4" spans="2:6" ht="58">
      <c r="B4" s="97" t="s">
        <v>40</v>
      </c>
      <c r="C4" s="95" t="s">
        <v>747</v>
      </c>
      <c r="D4" s="96">
        <v>5</v>
      </c>
      <c r="E4" s="29" t="s">
        <v>713</v>
      </c>
    </row>
    <row r="5" spans="2:6" ht="14.5">
      <c r="B5" s="98" t="s">
        <v>694</v>
      </c>
      <c r="C5" s="99" t="s">
        <v>695</v>
      </c>
      <c r="D5" s="100">
        <v>10</v>
      </c>
    </row>
    <row r="8" spans="2:6" ht="14.5">
      <c r="B8" s="101" t="s">
        <v>673</v>
      </c>
      <c r="C8" s="102" t="s">
        <v>671</v>
      </c>
      <c r="D8" s="103" t="s">
        <v>672</v>
      </c>
    </row>
    <row r="9" spans="2:6" ht="29">
      <c r="B9" s="104" t="s">
        <v>53</v>
      </c>
      <c r="C9" s="49" t="s">
        <v>748</v>
      </c>
      <c r="D9" s="105">
        <v>1</v>
      </c>
    </row>
    <row r="10" spans="2:6" ht="29">
      <c r="B10" s="104" t="s">
        <v>41</v>
      </c>
      <c r="C10" s="49" t="s">
        <v>688</v>
      </c>
      <c r="D10" s="105">
        <v>5</v>
      </c>
      <c r="F10" s="29" t="s">
        <v>713</v>
      </c>
    </row>
    <row r="11" spans="2:6" ht="29">
      <c r="B11" s="106" t="s">
        <v>197</v>
      </c>
      <c r="C11" s="107" t="s">
        <v>696</v>
      </c>
      <c r="D11" s="108">
        <v>10</v>
      </c>
    </row>
    <row r="14" spans="2:6" ht="14.5">
      <c r="B14" s="91" t="s">
        <v>674</v>
      </c>
      <c r="C14" s="92" t="s">
        <v>671</v>
      </c>
      <c r="D14" s="93" t="s">
        <v>672</v>
      </c>
    </row>
    <row r="15" spans="2:6" ht="29">
      <c r="B15" s="97" t="s">
        <v>83</v>
      </c>
      <c r="C15" s="49" t="s">
        <v>681</v>
      </c>
      <c r="D15" s="96">
        <v>1</v>
      </c>
    </row>
    <row r="16" spans="2:6" ht="43.5">
      <c r="B16" s="97" t="s">
        <v>42</v>
      </c>
      <c r="C16" s="49" t="s">
        <v>689</v>
      </c>
      <c r="D16" s="96">
        <v>5</v>
      </c>
    </row>
    <row r="17" spans="2:4" ht="29">
      <c r="B17" s="98" t="s">
        <v>72</v>
      </c>
      <c r="C17" s="107" t="s">
        <v>749</v>
      </c>
      <c r="D17" s="100">
        <v>10</v>
      </c>
    </row>
    <row r="20" spans="2:4" ht="14.5">
      <c r="B20" s="109" t="s">
        <v>675</v>
      </c>
      <c r="C20" s="92" t="s">
        <v>744</v>
      </c>
      <c r="D20" s="93" t="s">
        <v>672</v>
      </c>
    </row>
    <row r="21" spans="2:4" ht="15.75" customHeight="1">
      <c r="B21" s="104" t="s">
        <v>117</v>
      </c>
      <c r="C21" s="49" t="s">
        <v>750</v>
      </c>
      <c r="D21" s="96">
        <v>1</v>
      </c>
    </row>
    <row r="22" spans="2:4" ht="15.75" customHeight="1">
      <c r="B22" s="104" t="s">
        <v>43</v>
      </c>
      <c r="C22" s="49" t="s">
        <v>751</v>
      </c>
      <c r="D22" s="96">
        <v>5</v>
      </c>
    </row>
    <row r="23" spans="2:4" ht="15.75" customHeight="1">
      <c r="B23" s="106" t="s">
        <v>73</v>
      </c>
      <c r="C23" s="107" t="s">
        <v>752</v>
      </c>
      <c r="D23" s="100">
        <v>10</v>
      </c>
    </row>
    <row r="24" spans="2:4" ht="15.75" customHeight="1"/>
    <row r="25" spans="2:4" ht="15.75" customHeight="1"/>
    <row r="26" spans="2:4" ht="15.75" customHeight="1">
      <c r="B26" s="109" t="s">
        <v>753</v>
      </c>
      <c r="C26" s="92" t="s">
        <v>744</v>
      </c>
      <c r="D26" s="93" t="s">
        <v>672</v>
      </c>
    </row>
    <row r="27" spans="2:4" ht="15.75" customHeight="1">
      <c r="B27" s="97" t="s">
        <v>53</v>
      </c>
      <c r="C27" s="49" t="s">
        <v>683</v>
      </c>
      <c r="D27" s="96">
        <v>1</v>
      </c>
    </row>
    <row r="28" spans="2:4" ht="15.75" customHeight="1">
      <c r="B28" s="97" t="s">
        <v>44</v>
      </c>
      <c r="C28" s="49" t="s">
        <v>754</v>
      </c>
      <c r="D28" s="96">
        <v>5</v>
      </c>
    </row>
    <row r="29" spans="2:4" ht="15.75" customHeight="1">
      <c r="B29" s="98" t="s">
        <v>197</v>
      </c>
      <c r="C29" s="107" t="s">
        <v>755</v>
      </c>
      <c r="D29" s="100">
        <v>10</v>
      </c>
    </row>
    <row r="30" spans="2:4" ht="15.75" customHeight="1"/>
    <row r="31" spans="2:4" ht="15.75" customHeight="1"/>
    <row r="32" spans="2:4" ht="15.75" customHeight="1">
      <c r="B32" s="101" t="s">
        <v>756</v>
      </c>
      <c r="C32" s="92" t="s">
        <v>744</v>
      </c>
      <c r="D32" s="93" t="s">
        <v>672</v>
      </c>
    </row>
    <row r="33" spans="2:9" ht="15.75" customHeight="1">
      <c r="B33" s="110" t="s">
        <v>183</v>
      </c>
      <c r="C33" s="66" t="s">
        <v>757</v>
      </c>
      <c r="D33" s="96">
        <v>1</v>
      </c>
    </row>
    <row r="34" spans="2:9" ht="15.75" customHeight="1">
      <c r="B34" s="111" t="s">
        <v>34</v>
      </c>
      <c r="C34" s="107" t="s">
        <v>758</v>
      </c>
      <c r="D34" s="100">
        <v>10</v>
      </c>
    </row>
    <row r="35" spans="2:9" ht="15.75" customHeight="1"/>
    <row r="36" spans="2:9" ht="15.75" customHeight="1">
      <c r="F36" s="293" t="s">
        <v>759</v>
      </c>
      <c r="G36" s="286"/>
      <c r="H36" s="286"/>
      <c r="I36" s="287"/>
    </row>
    <row r="37" spans="2:9" ht="15.75" customHeight="1">
      <c r="F37" s="112" t="s">
        <v>760</v>
      </c>
      <c r="G37" s="112" t="s">
        <v>761</v>
      </c>
      <c r="H37" s="112" t="s">
        <v>762</v>
      </c>
      <c r="I37" s="112" t="s">
        <v>763</v>
      </c>
    </row>
    <row r="38" spans="2:9" ht="15.75" customHeight="1">
      <c r="F38" s="219" t="s">
        <v>764</v>
      </c>
      <c r="G38" s="113" t="s">
        <v>197</v>
      </c>
      <c r="H38" s="113" t="s">
        <v>765</v>
      </c>
      <c r="I38" s="32" t="s">
        <v>766</v>
      </c>
    </row>
    <row r="39" spans="2:9" ht="15.75" customHeight="1">
      <c r="F39" s="186"/>
      <c r="G39" s="45" t="s">
        <v>767</v>
      </c>
      <c r="H39" s="45" t="s">
        <v>768</v>
      </c>
      <c r="I39" s="49" t="s">
        <v>769</v>
      </c>
    </row>
    <row r="40" spans="2:9" ht="15.75" customHeight="1">
      <c r="F40" s="187"/>
      <c r="G40" s="114" t="s">
        <v>53</v>
      </c>
      <c r="H40" s="114" t="s">
        <v>770</v>
      </c>
      <c r="I40" s="32" t="s">
        <v>771</v>
      </c>
    </row>
    <row r="41" spans="2:9" ht="15.75" customHeight="1">
      <c r="F41" s="219" t="s">
        <v>772</v>
      </c>
      <c r="G41" s="41" t="s">
        <v>773</v>
      </c>
      <c r="H41" s="290" t="s">
        <v>774</v>
      </c>
      <c r="I41" s="287"/>
    </row>
    <row r="42" spans="2:9" ht="15.75" customHeight="1">
      <c r="F42" s="187"/>
      <c r="G42" s="41" t="s">
        <v>775</v>
      </c>
      <c r="H42" s="294" t="s">
        <v>776</v>
      </c>
      <c r="I42" s="287"/>
    </row>
    <row r="43" spans="2:9" ht="15.75" customHeight="1">
      <c r="I43" s="29" t="s">
        <v>777</v>
      </c>
    </row>
    <row r="44" spans="2:9" ht="15.75" customHeight="1"/>
    <row r="45" spans="2:9" ht="15.75" customHeight="1"/>
    <row r="46" spans="2:9" ht="15.75" customHeight="1"/>
    <row r="47" spans="2:9" ht="15.75" customHeight="1"/>
    <row r="48" spans="2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F36:I36"/>
    <mergeCell ref="F38:F40"/>
    <mergeCell ref="F41:F42"/>
    <mergeCell ref="H41:I41"/>
    <mergeCell ref="H42:I42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Matriz A.I</vt:lpstr>
      <vt:lpstr>Automatico</vt:lpstr>
      <vt:lpstr>INSTRUCCIONES</vt:lpstr>
      <vt:lpstr>Valoracion de Impacto Amb.</vt:lpstr>
      <vt:lpstr>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FAMILIA PRZ ALVARADO</dc:creator>
  <cp:lastModifiedBy>Sistema Integrado de Gestión</cp:lastModifiedBy>
  <dcterms:created xsi:type="dcterms:W3CDTF">2018-03-06T00:45:08Z</dcterms:created>
  <dcterms:modified xsi:type="dcterms:W3CDTF">2026-04-08T14:49:31Z</dcterms:modified>
</cp:coreProperties>
</file>