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DOCUMENTOS 2024\CONTROL INTERNO 2024\INFORMES\FAC-23 PLANIFICACIÓN 2024\"/>
    </mc:Choice>
  </mc:AlternateContent>
  <bookViews>
    <workbookView xWindow="0" yWindow="0" windowWidth="20490" windowHeight="655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Hoja1!$A$10:$EF$91</definedName>
    <definedName name="_xlnm.Print_Area" localSheetId="0">Hoja1!$A$1:$BH$96</definedName>
    <definedName name="_xlnm.Print_Titles" localSheetId="0">Hoja1!$9:$11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89" i="1" l="1"/>
  <c r="BG88" i="1"/>
  <c r="BG76" i="1"/>
  <c r="BG67" i="1"/>
  <c r="BG63" i="1"/>
  <c r="BG59" i="1"/>
  <c r="BG56" i="1"/>
  <c r="BG55" i="1"/>
  <c r="BG54" i="1"/>
  <c r="BG45" i="1"/>
  <c r="BG44" i="1"/>
  <c r="BG38" i="1"/>
  <c r="BG35" i="1"/>
  <c r="BG34" i="1"/>
  <c r="BG33" i="1"/>
  <c r="BG31" i="1"/>
  <c r="BG30" i="1"/>
  <c r="BG29" i="1"/>
  <c r="BG28" i="1"/>
  <c r="BG26" i="1"/>
  <c r="BG25" i="1"/>
  <c r="BG24" i="1"/>
  <c r="BG23" i="1"/>
  <c r="BG22" i="1"/>
  <c r="BG21" i="1"/>
  <c r="BG20" i="1"/>
  <c r="BG19" i="1"/>
  <c r="BG18" i="1"/>
  <c r="BG17" i="1"/>
  <c r="BG16" i="1"/>
  <c r="BG14" i="1"/>
  <c r="BG12" i="1"/>
  <c r="BG74" i="1"/>
  <c r="BG73" i="1"/>
  <c r="BG72" i="1"/>
  <c r="BG41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13" i="1"/>
  <c r="BF14" i="1"/>
  <c r="BF15" i="1"/>
  <c r="BF16" i="1"/>
  <c r="BF17" i="1"/>
  <c r="BF12" i="1"/>
  <c r="BH33" i="1"/>
  <c r="BH89" i="1"/>
  <c r="BH12" i="1"/>
  <c r="BG13" i="1"/>
  <c r="BH13" i="1"/>
  <c r="BH14" i="1"/>
  <c r="BG15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G27" i="1"/>
  <c r="BH27" i="1"/>
  <c r="BH28" i="1"/>
  <c r="BH29" i="1"/>
  <c r="BH30" i="1"/>
  <c r="BH31" i="1"/>
  <c r="BH34" i="1"/>
  <c r="BH35" i="1"/>
  <c r="BG36" i="1"/>
  <c r="BH36" i="1"/>
  <c r="BG37" i="1"/>
  <c r="BH37" i="1"/>
  <c r="BH38" i="1"/>
  <c r="BG39" i="1"/>
  <c r="BH39" i="1"/>
  <c r="BG40" i="1"/>
  <c r="BH40" i="1"/>
  <c r="BH41" i="1"/>
  <c r="BG42" i="1"/>
  <c r="BH42" i="1"/>
  <c r="BG43" i="1"/>
  <c r="BH43" i="1"/>
  <c r="BH44" i="1"/>
  <c r="BH45" i="1"/>
  <c r="BG48" i="1"/>
  <c r="BH48" i="1"/>
  <c r="BG49" i="1"/>
  <c r="BH49" i="1"/>
  <c r="BG50" i="1"/>
  <c r="BH50" i="1"/>
  <c r="BG51" i="1"/>
  <c r="BH51" i="1"/>
  <c r="BG52" i="1"/>
  <c r="BH52" i="1"/>
  <c r="BG53" i="1"/>
  <c r="BH53" i="1"/>
  <c r="BH54" i="1"/>
  <c r="BH55" i="1"/>
  <c r="BH56" i="1"/>
  <c r="BG57" i="1"/>
  <c r="BH57" i="1"/>
  <c r="BG58" i="1"/>
  <c r="BH58" i="1"/>
  <c r="BH59" i="1"/>
  <c r="BG60" i="1"/>
  <c r="BH60" i="1"/>
  <c r="BG61" i="1"/>
  <c r="BH61" i="1"/>
  <c r="BG62" i="1"/>
  <c r="BH62" i="1"/>
  <c r="BH63" i="1"/>
  <c r="BG64" i="1"/>
  <c r="BH64" i="1"/>
  <c r="BG65" i="1"/>
  <c r="BH65" i="1"/>
  <c r="BG66" i="1"/>
  <c r="BH66" i="1"/>
  <c r="BH67" i="1"/>
  <c r="BG68" i="1"/>
  <c r="BH68" i="1"/>
  <c r="BG69" i="1"/>
  <c r="BH69" i="1"/>
  <c r="BG70" i="1"/>
  <c r="BH70" i="1"/>
  <c r="BG71" i="1"/>
  <c r="BH71" i="1"/>
  <c r="BH72" i="1"/>
  <c r="BH73" i="1"/>
  <c r="BH74" i="1"/>
  <c r="BH76" i="1"/>
  <c r="BG77" i="1"/>
  <c r="BH77" i="1"/>
  <c r="BG78" i="1"/>
  <c r="BH78" i="1"/>
  <c r="BG79" i="1"/>
  <c r="BH79" i="1"/>
  <c r="BG80" i="1"/>
  <c r="BH80" i="1"/>
  <c r="BG81" i="1"/>
  <c r="BH81" i="1"/>
  <c r="BG82" i="1"/>
  <c r="BH82" i="1"/>
  <c r="BG83" i="1"/>
  <c r="BH83" i="1"/>
  <c r="BG84" i="1"/>
  <c r="BH84" i="1"/>
  <c r="BG85" i="1"/>
  <c r="BH85" i="1"/>
  <c r="BG86" i="1"/>
  <c r="BH86" i="1"/>
  <c r="BG87" i="1"/>
  <c r="BH87" i="1"/>
  <c r="BH88" i="1"/>
  <c r="BG90" i="1"/>
  <c r="BH90" i="1"/>
  <c r="BH91" i="1"/>
</calcChain>
</file>

<file path=xl/sharedStrings.xml><?xml version="1.0" encoding="utf-8"?>
<sst xmlns="http://schemas.openxmlformats.org/spreadsheetml/2006/main" count="259" uniqueCount="165">
  <si>
    <t>Planificación, Control y Seguimiento de Actividades</t>
  </si>
  <si>
    <t>Código</t>
  </si>
  <si>
    <t>FAC-23 v.04</t>
  </si>
  <si>
    <t>DÍA</t>
  </si>
  <si>
    <t>MES</t>
  </si>
  <si>
    <t>AÑO</t>
  </si>
  <si>
    <t>Página</t>
  </si>
  <si>
    <t>1 de 1</t>
  </si>
  <si>
    <t>ENERO</t>
  </si>
  <si>
    <t>COMITÉ DE CONVIVENCIA LABORAL</t>
  </si>
  <si>
    <t>FEBRERO</t>
  </si>
  <si>
    <t>COPASST</t>
  </si>
  <si>
    <t>FECHA ELABORACIÓN</t>
  </si>
  <si>
    <t>MARZO</t>
  </si>
  <si>
    <t>BRIGADA DE EMERGENCIAS</t>
  </si>
  <si>
    <t>NOMBRE PROCESO/PROGRAMA</t>
  </si>
  <si>
    <t>OFICINA CONTROL INTERNO DE GESTIÓN</t>
  </si>
  <si>
    <t>FECHA ACTUALIZACIÓN</t>
  </si>
  <si>
    <t>ABRIL</t>
  </si>
  <si>
    <t>ESPACIO EXCLUSIVO PARA DILIGENCIAMIENTO DEL SG-SST
(OFICINA DE GESTIÓN DEL TALENTO HUMANO)</t>
  </si>
  <si>
    <t>MAYO</t>
  </si>
  <si>
    <t>N°</t>
  </si>
  <si>
    <t>ACTIVIDAD</t>
  </si>
  <si>
    <t>OBJETIVO</t>
  </si>
  <si>
    <t>TAREA Y/ CONTENIDO</t>
  </si>
  <si>
    <t>RECURSOS</t>
  </si>
  <si>
    <t>COBERTURA</t>
  </si>
  <si>
    <t>DURACIÓN</t>
  </si>
  <si>
    <t>RESPONSABLE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</si>
  <si>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</si>
  <si>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</si>
  <si>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</si>
  <si>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</si>
  <si>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</si>
  <si>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</si>
  <si>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</si>
  <si>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CONTROL Y SEGUIMIENTO </t>
  </si>
  <si>
    <t>% POR ACCIÓN</t>
  </si>
  <si>
    <t>% DE CUMPLIMIENTO POR ACTIVIDAD</t>
  </si>
  <si>
    <t>% DE CUMPLIMIENTO DEL PLAN DE MEJORAMIENTO</t>
  </si>
  <si>
    <t>S1</t>
  </si>
  <si>
    <t>S2</t>
  </si>
  <si>
    <t>S3</t>
  </si>
  <si>
    <t>S4</t>
  </si>
  <si>
    <t>Rol de Liderazgo Estratégico</t>
  </si>
  <si>
    <t>Elaboración del informe final consolidado  de la Gestión del Riesgo vigencia 2023 para remisión al proceso de Planeación y el SIG</t>
  </si>
  <si>
    <t>magaly</t>
  </si>
  <si>
    <t>Presentación de Informe trimestral  Deuda y Fiducias, Contraloría General del Departamento de Norte de Santander - SIA - 12</t>
  </si>
  <si>
    <t xml:space="preserve">Magaly </t>
  </si>
  <si>
    <t>Presentación de Informe Mensual Informe al Culminar la Gestión , Contraloría General del Departamento de Norte de Santander - SIA - 12</t>
  </si>
  <si>
    <t>Informe Ejecutivo Anual - DAFP (Diligenciamiento del aplicativo FURAG II)</t>
  </si>
  <si>
    <t>Elaboración del Informe Ejecutivo de Evaluación de Control Interno Contable vigencia 2023</t>
  </si>
  <si>
    <t>Gisselle</t>
  </si>
  <si>
    <t xml:space="preserve">Informe de rendición de la cuenta anual vigencia 2023 . SIA CONTRALORIA - SIRECI </t>
  </si>
  <si>
    <t>informe personal y costo 2023</t>
  </si>
  <si>
    <t>informe obras inconclusas</t>
  </si>
  <si>
    <t xml:space="preserve">informe semestral acciones de repetición </t>
  </si>
  <si>
    <t>informe  semestral delitos contra la administracion publica</t>
  </si>
  <si>
    <t xml:space="preserve">magaly </t>
  </si>
  <si>
    <t xml:space="preserve">Elaboración y publicación del informe de Austeridad del Gasto </t>
  </si>
  <si>
    <t xml:space="preserve">gisselle </t>
  </si>
  <si>
    <t>Informe de verificación cumplimiento Normas de Software - Unidad Administrativa Especial Dirección Nacional de Derechos de Autor.</t>
  </si>
  <si>
    <t xml:space="preserve">Informe del estado de Peticiones, Quejas, Reclamos y Sugerencias institucional </t>
  </si>
  <si>
    <t>yuriany</t>
  </si>
  <si>
    <t>Informe Semestral Estado de Control Interno</t>
  </si>
  <si>
    <t>Elaboración y presentación del Informe de Gestión de la Oficina de Control Interno correspondiente a la vigencia 2023</t>
  </si>
  <si>
    <t xml:space="preserve">Maga </t>
  </si>
  <si>
    <t>Informe Matriz Indice de Transparencia y acceso a la información</t>
  </si>
  <si>
    <t xml:space="preserve">requerir y publicar en la pagina web de la dependencia el informe de defensa judicial </t>
  </si>
  <si>
    <t>requerir y publicar en la pagina web de la dependencia el informe del congreso estampilla</t>
  </si>
  <si>
    <t>Verificación de los soportes reportados en el aplicativo SPEI sobre el cumplimiento del plan de acción institucional</t>
  </si>
  <si>
    <t>Verificación de los soportes reportados en el aplicativo SPEI sobre el cumplimiento del plan de desarrollo institucional</t>
  </si>
  <si>
    <t>Rol de Enfoque hacia la Prevención</t>
  </si>
  <si>
    <t>Envío de comunicaciones internas a los proceso tendientes a fomentar la cultura de control en la Universidad de Pamplona.</t>
  </si>
  <si>
    <t>Comité de Coordinación de Control Interno</t>
  </si>
  <si>
    <t>maritza</t>
  </si>
  <si>
    <t>Acompañamiento al proceso de implementación de las normas NIIF (politica contable)</t>
  </si>
  <si>
    <t>Yessica gisselle</t>
  </si>
  <si>
    <t>Verificación del plan de trabajo de los docentes de las facultades.</t>
  </si>
  <si>
    <t xml:space="preserve">Seguimiento cumplimiento de los supervisores </t>
  </si>
  <si>
    <t>Elaboración, control y seguimiento de actividades para el cumplimiento de los compromisos establecidos por el SIG (planes de acciones correctivas, riesgos, indicadores, planificación, gestión del cambio, documentación, etc)</t>
  </si>
  <si>
    <t>Grupo de mejoramiento</t>
  </si>
  <si>
    <t>Rol Relacion con Entes Externos</t>
  </si>
  <si>
    <t xml:space="preserve">Liderar visitas de entes de control </t>
  </si>
  <si>
    <t>Yessica</t>
  </si>
  <si>
    <t xml:space="preserve">Verificar solicitudes de entes de control y su respectiva respuesta </t>
  </si>
  <si>
    <t xml:space="preserve">Verificar el cumplimiento de los procesos con el reporte oportuno en los informes a los entes de control </t>
  </si>
  <si>
    <t>Rol de Evaluación de la Gestión del Riesgo</t>
  </si>
  <si>
    <t xml:space="preserve">Acompañamienyo a la elaboración del mapa de riesgos de corrupción, gestión y seguridad digital </t>
  </si>
  <si>
    <t>Marit y magaly</t>
  </si>
  <si>
    <t xml:space="preserve">seguimiento al cumplimiento de las actividades establecidas en los mapas de riesgos </t>
  </si>
  <si>
    <t>Magaly</t>
  </si>
  <si>
    <t>5 Rol de Evaluación y Seguimiento</t>
  </si>
  <si>
    <t>Auditorías</t>
  </si>
  <si>
    <t>Ejecución de  auditorías internas al sistema de gestión de calidad</t>
  </si>
  <si>
    <t xml:space="preserve">evaluación seguridad y salud en el trabajo </t>
  </si>
  <si>
    <t>Maritza</t>
  </si>
  <si>
    <t xml:space="preserve">evaluación al proceso de pago de docentes postgrados </t>
  </si>
  <si>
    <t>GISELLE</t>
  </si>
  <si>
    <t>evaluación cumplimiento comites  institucionales</t>
  </si>
  <si>
    <t xml:space="preserve">evaluación asistencia a clase </t>
  </si>
  <si>
    <t>gisselle y Maritza, carlos y yuriani</t>
  </si>
  <si>
    <t>evaluación a la contratación vigencia 2023</t>
  </si>
  <si>
    <t xml:space="preserve">YESIKA </t>
  </si>
  <si>
    <t>Evaluación de Nomina vigencia 2023</t>
  </si>
  <si>
    <t>giselle</t>
  </si>
  <si>
    <t>Evaluación al tramite de viáticos 2022</t>
  </si>
  <si>
    <t>carlos - yuriani</t>
  </si>
  <si>
    <t>Evaluación Selección Aspirantes de Medicina y admitidos  I y IIsemestre</t>
  </si>
  <si>
    <t xml:space="preserve">Todos </t>
  </si>
  <si>
    <t xml:space="preserve">Arqueos de cajas menores y evaluación </t>
  </si>
  <si>
    <t>Magaly - Gisselle</t>
  </si>
  <si>
    <t>Evaluación del plan de capacitación docente y administrativo vigencia 2023 Verificar Se asignaron los recursos presupuestales para atender el 100% de las necesidades de capacitación, bienestar y calidad de vida laboral
Se evaluó el aporte de los procesos de capacitación, al mejoramiento de las competencias, habilidades o conocimientos de los servidores</t>
  </si>
  <si>
    <t>Evaluación al presupuesto general  de la institución  2023</t>
  </si>
  <si>
    <t xml:space="preserve">carlos </t>
  </si>
  <si>
    <t>Evaluación al proceso de rendición de cuentas de la vigencia 2023</t>
  </si>
  <si>
    <t>Evaluación al plan de mantenimiento e infraestructura fisica</t>
  </si>
  <si>
    <t>Evaluación Manejo de dinero de efectivo Sede Social Villa Marina</t>
  </si>
  <si>
    <t xml:space="preserve"> Yesica</t>
  </si>
  <si>
    <t>evaluación al cumplimiento de la resolución 04 de la contraloría general  artículo  SIA OBSERVA</t>
  </si>
  <si>
    <t>Auditoria cumplimiento codigo de integridad(politica, estrategia, y cumplimiento de acciones</t>
  </si>
  <si>
    <t>auditoria efectividad de los mecanismos de identificación y declaración de conflictos de interés</t>
  </si>
  <si>
    <t>Evaluación al pgirhs La gestión administrativa (bienes y servicios, mantenimiento de infraestructura y equipos, gestión de seguros, manejo de activos fijos, gestión ambiental, entre otros</t>
  </si>
  <si>
    <t>sugey - maritza</t>
  </si>
  <si>
    <t>Auditoria a la efectividad de Las acciones de seguridad y privacidad de la información (incl.uyendo acciones de imagen o confianza</t>
  </si>
  <si>
    <t>Se atendieron las causales de retiro estrictamente señaladas por la ley</t>
  </si>
  <si>
    <t>Se evalúo el desempeño del 100% de los servidores de la entidad (de acuerdo con el sistema y formatos previstos para tal fin)</t>
  </si>
  <si>
    <t xml:space="preserve">Magaly - Gisselle </t>
  </si>
  <si>
    <t>Analizar el aporte de la gestión del talento humano al cumplimiento de las metas y objetivos de la entidad y se emprendieron acciones para mejorar el desempeño de las personas</t>
  </si>
  <si>
    <t>yessica</t>
  </si>
  <si>
    <t>auditoria de atencion de situaciones escaladas al comité de convivencia laboral, y Se emprendieron acciones de mejora del clima, la convivencia y las relaciones laborales</t>
  </si>
  <si>
    <t xml:space="preserve">Maritza </t>
  </si>
  <si>
    <t xml:space="preserve">Desarrolló auditorías al modelo de seguridad y privacidad de la información (MSPI) </t>
  </si>
  <si>
    <t>maritza - ?</t>
  </si>
  <si>
    <t xml:space="preserve">Desarrolló auditorías de accesibilidad web, conforme a la norma técnica NTC 5854 </t>
  </si>
  <si>
    <t>Desarrolla auditorías de gestión conforme a la norma técnica NTC 6047 de infraestructura</t>
  </si>
  <si>
    <t>Seguimientos</t>
  </si>
  <si>
    <t>Seguimiento ejecución Planes de Mejoramiento resultantes de las Auditorías Externas realizadas por los entes de control</t>
  </si>
  <si>
    <t xml:space="preserve">Seguimiento del plan de acciones correctivas resultado del informe FURAG II </t>
  </si>
  <si>
    <t>magaly - gisselle</t>
  </si>
  <si>
    <t>Seguimiento al plan de acciones correctivas producto de la evaluación de seguridad y salud en el trabajo vigencia 2023</t>
  </si>
  <si>
    <t>Realizar seguimiento al plan de acciones correctivas producto de la evaluación a los ingresos de la emisora Radio San José de Cúcuta.</t>
  </si>
  <si>
    <t xml:space="preserve">Carlos </t>
  </si>
  <si>
    <t>Seguimiento al plan de mejoramiento producto de la Evaluación de Control Interno Contable vigencia 2023</t>
  </si>
  <si>
    <t xml:space="preserve">Gisselle </t>
  </si>
  <si>
    <t xml:space="preserve">seguimiento planes de acciones correctivas evaluación pago de docentes postgrados </t>
  </si>
  <si>
    <t>carlos</t>
  </si>
  <si>
    <t xml:space="preserve">Seguimiento al plan de acciones correctivas producto de la evaluación cuentas por pagar </t>
  </si>
  <si>
    <t>sewguimiento al plan de  mantenimiento de la infraestructura física</t>
  </si>
  <si>
    <t xml:space="preserve">Seguimiento plan de acciones correctivas de la evaluación de la contratación </t>
  </si>
  <si>
    <t xml:space="preserve">Seguimiento al plan de mejoramiento producto de la evaluación de Nomina </t>
  </si>
  <si>
    <t>Seguimiento al plan de acciones correctivas producto de la Evaluación al tramite de viáticos 2022</t>
  </si>
  <si>
    <t>carlos 
Yuriani</t>
  </si>
  <si>
    <t>Seguimiento plan de mejoramiento Evaluación Conciliaciones Bancarias año 2021</t>
  </si>
  <si>
    <t xml:space="preserve"> 
magaly </t>
  </si>
  <si>
    <t>Evaluación y seguimiento al plan anticorrupción y de atención al ciudadano</t>
  </si>
  <si>
    <t>Seguimiento  a plan de acciones correctivas Evaluación ejecución plan de compras 2021</t>
  </si>
  <si>
    <t xml:space="preserve">Seguimiento al plan de acciones correctivas producto de la Auditoría al presupuesto general de la institución </t>
  </si>
  <si>
    <t>Carlos gisselle</t>
  </si>
  <si>
    <t>TOTAL</t>
  </si>
  <si>
    <t>Nota: Si el cronograma se extiende a dos o mas años realizar una copia de la estructura del formato en otra hoja de excel.</t>
  </si>
  <si>
    <t>total</t>
  </si>
  <si>
    <t>Magaly Maldonado Rozo</t>
  </si>
  <si>
    <t>Cargo:</t>
  </si>
  <si>
    <t xml:space="preserve">Técnico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</si>
</sst>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6" x14ac:knownFonts="1">
    <font>
      <sz val="11"/>
      <color theme="1"/>
      <name val="Calibri"/>
      <family val="2"/>
      <scheme val="minor"/>
    </font>
    <font>
      <sz val="10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u/>
      <sz val="8"/>
      <color theme="1" tint="4.9989318521683403E-2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 tint="4.9989318521683403E-2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9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D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D333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thin">
        <color theme="0" tint="-0.14999847407452621"/>
      </right>
      <top/>
      <bottom style="medium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theme="0"/>
      </bottom>
      <diagonal/>
    </border>
    <border>
      <left style="thin">
        <color theme="0" tint="-0.149998474074526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 tint="-0.14999847407452621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 tint="-0.14999847407452621"/>
      </bottom>
      <diagonal/>
    </border>
    <border>
      <left/>
      <right/>
      <top style="medium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7">
    <xf numFmtId="0" fontId="0" fillId="0" borderId="0" xfId="0"/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12" fillId="6" borderId="12" xfId="0" applyFont="1" applyFill="1" applyBorder="1" applyAlignment="1">
      <alignment horizontal="center" vertical="center"/>
    </xf>
    <xf numFmtId="0" fontId="19" fillId="3" borderId="28" xfId="0" applyFont="1" applyFill="1" applyBorder="1" applyAlignment="1">
      <alignment horizontal="justify" vertical="center" wrapText="1"/>
    </xf>
    <xf numFmtId="0" fontId="9" fillId="3" borderId="28" xfId="0" applyFont="1" applyFill="1" applyBorder="1"/>
    <xf numFmtId="0" fontId="9" fillId="8" borderId="28" xfId="0" applyFont="1" applyFill="1" applyBorder="1"/>
    <xf numFmtId="0" fontId="20" fillId="3" borderId="28" xfId="0" applyFont="1" applyFill="1" applyBorder="1" applyAlignment="1">
      <alignment horizontal="justify" vertical="center" wrapText="1"/>
    </xf>
    <xf numFmtId="0" fontId="9" fillId="3" borderId="28" xfId="0" applyFont="1" applyFill="1" applyBorder="1" applyAlignment="1">
      <alignment horizontal="left" vertical="center" indent="1"/>
    </xf>
    <xf numFmtId="0" fontId="9" fillId="8" borderId="28" xfId="0" applyFont="1" applyFill="1" applyBorder="1" applyAlignment="1">
      <alignment horizontal="left" vertical="center" indent="1"/>
    </xf>
    <xf numFmtId="14" fontId="9" fillId="3" borderId="28" xfId="0" applyNumberFormat="1" applyFont="1" applyFill="1" applyBorder="1" applyAlignment="1">
      <alignment horizontal="left" vertical="center" indent="1"/>
    </xf>
    <xf numFmtId="0" fontId="22" fillId="3" borderId="28" xfId="0" applyFont="1" applyFill="1" applyBorder="1" applyAlignment="1">
      <alignment horizontal="justify" vertical="center" wrapText="1"/>
    </xf>
    <xf numFmtId="2" fontId="9" fillId="0" borderId="28" xfId="0" applyNumberFormat="1" applyFont="1" applyBorder="1" applyAlignment="1">
      <alignment horizontal="center" vertical="center" wrapText="1"/>
    </xf>
    <xf numFmtId="9" fontId="9" fillId="0" borderId="28" xfId="1" applyFont="1" applyBorder="1" applyAlignment="1">
      <alignment horizontal="center" vertical="center" wrapText="1"/>
    </xf>
    <xf numFmtId="0" fontId="0" fillId="0" borderId="28" xfId="0" applyBorder="1"/>
    <xf numFmtId="0" fontId="0" fillId="0" borderId="28" xfId="0" applyBorder="1" applyAlignment="1">
      <alignment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21" fillId="8" borderId="28" xfId="0" applyFont="1" applyFill="1" applyBorder="1" applyAlignment="1">
      <alignment horizontal="left" vertical="center" indent="1"/>
    </xf>
    <xf numFmtId="0" fontId="21" fillId="3" borderId="28" xfId="0" applyFont="1" applyFill="1" applyBorder="1" applyAlignment="1">
      <alignment horizontal="left" vertical="center" indent="1"/>
    </xf>
    <xf numFmtId="0" fontId="2" fillId="3" borderId="28" xfId="0" applyFont="1" applyFill="1" applyBorder="1" applyAlignment="1">
      <alignment horizontal="left" vertical="center" indent="1"/>
    </xf>
    <xf numFmtId="0" fontId="0" fillId="0" borderId="28" xfId="0" applyBorder="1" applyAlignment="1">
      <alignment wrapText="1"/>
    </xf>
    <xf numFmtId="0" fontId="0" fillId="9" borderId="28" xfId="0" applyFill="1" applyBorder="1"/>
    <xf numFmtId="0" fontId="0" fillId="3" borderId="28" xfId="0" applyFill="1" applyBorder="1"/>
    <xf numFmtId="0" fontId="0" fillId="8" borderId="28" xfId="0" applyFill="1" applyBorder="1"/>
    <xf numFmtId="164" fontId="9" fillId="3" borderId="29" xfId="1" applyNumberFormat="1" applyFont="1" applyFill="1" applyBorder="1" applyAlignment="1">
      <alignment horizontal="center" vertical="center" wrapText="1"/>
    </xf>
    <xf numFmtId="165" fontId="15" fillId="4" borderId="31" xfId="0" applyNumberFormat="1" applyFont="1" applyFill="1" applyBorder="1" applyAlignment="1">
      <alignment horizontal="center" vertical="center" wrapText="1"/>
    </xf>
    <xf numFmtId="0" fontId="9" fillId="9" borderId="28" xfId="0" applyFont="1" applyFill="1" applyBorder="1"/>
    <xf numFmtId="0" fontId="19" fillId="3" borderId="28" xfId="0" applyFont="1" applyFill="1" applyBorder="1" applyAlignment="1">
      <alignment horizontal="center" vertical="center" wrapText="1"/>
    </xf>
    <xf numFmtId="0" fontId="0" fillId="10" borderId="0" xfId="0" applyFill="1"/>
    <xf numFmtId="9" fontId="9" fillId="10" borderId="28" xfId="1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6" fillId="10" borderId="28" xfId="0" applyFont="1" applyFill="1" applyBorder="1" applyAlignment="1">
      <alignment horizontal="center" vertical="center" wrapText="1"/>
    </xf>
    <xf numFmtId="0" fontId="0" fillId="10" borderId="28" xfId="0" applyFill="1" applyBorder="1"/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justify" vertical="center"/>
    </xf>
    <xf numFmtId="0" fontId="14" fillId="0" borderId="28" xfId="0" applyFont="1" applyBorder="1" applyAlignment="1">
      <alignment horizontal="justify" vertical="center"/>
    </xf>
    <xf numFmtId="0" fontId="9" fillId="10" borderId="28" xfId="0" applyFont="1" applyFill="1" applyBorder="1" applyAlignment="1">
      <alignment horizontal="justify" vertical="center"/>
    </xf>
    <xf numFmtId="0" fontId="9" fillId="10" borderId="28" xfId="0" applyFont="1" applyFill="1" applyBorder="1" applyAlignment="1">
      <alignment horizontal="justify" vertical="center" wrapText="1"/>
    </xf>
    <xf numFmtId="0" fontId="13" fillId="0" borderId="28" xfId="0" applyFont="1" applyBorder="1"/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textRotation="90" wrapText="1"/>
    </xf>
    <xf numFmtId="0" fontId="4" fillId="5" borderId="41" xfId="0" applyFont="1" applyFill="1" applyBorder="1" applyAlignment="1">
      <alignment horizontal="center" vertical="center" textRotation="90" wrapText="1"/>
    </xf>
    <xf numFmtId="0" fontId="1" fillId="3" borderId="42" xfId="0" applyFont="1" applyFill="1" applyBorder="1" applyAlignment="1">
      <alignment horizontal="center" vertical="center" wrapText="1"/>
    </xf>
    <xf numFmtId="164" fontId="9" fillId="3" borderId="43" xfId="1" applyNumberFormat="1" applyFont="1" applyFill="1" applyBorder="1" applyAlignment="1">
      <alignment horizontal="center" vertical="center" wrapText="1"/>
    </xf>
    <xf numFmtId="0" fontId="1" fillId="10" borderId="42" xfId="0" applyFont="1" applyFill="1" applyBorder="1" applyAlignment="1">
      <alignment horizontal="center" vertical="center" wrapText="1"/>
    </xf>
    <xf numFmtId="0" fontId="0" fillId="10" borderId="42" xfId="0" applyFill="1" applyBorder="1"/>
    <xf numFmtId="0" fontId="20" fillId="3" borderId="44" xfId="0" applyFont="1" applyFill="1" applyBorder="1" applyAlignment="1">
      <alignment horizontal="justify" vertical="center" wrapText="1"/>
    </xf>
    <xf numFmtId="0" fontId="0" fillId="0" borderId="44" xfId="0" applyBorder="1"/>
    <xf numFmtId="0" fontId="19" fillId="3" borderId="44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left" vertical="center" indent="1"/>
    </xf>
    <xf numFmtId="0" fontId="9" fillId="3" borderId="44" xfId="0" applyFont="1" applyFill="1" applyBorder="1"/>
    <xf numFmtId="0" fontId="9" fillId="8" borderId="44" xfId="0" applyFont="1" applyFill="1" applyBorder="1" applyAlignment="1">
      <alignment horizontal="left" vertical="center" indent="1"/>
    </xf>
    <xf numFmtId="14" fontId="9" fillId="3" borderId="44" xfId="0" applyNumberFormat="1" applyFont="1" applyFill="1" applyBorder="1" applyAlignment="1">
      <alignment horizontal="left" vertical="center" indent="1"/>
    </xf>
    <xf numFmtId="9" fontId="9" fillId="0" borderId="44" xfId="1" applyFont="1" applyBorder="1" applyAlignment="1">
      <alignment horizontal="center" vertical="center" wrapText="1"/>
    </xf>
    <xf numFmtId="0" fontId="0" fillId="0" borderId="45" xfId="0" applyBorder="1"/>
    <xf numFmtId="0" fontId="23" fillId="0" borderId="0" xfId="0" applyFont="1" applyAlignment="1">
      <alignment horizontal="left"/>
    </xf>
    <xf numFmtId="0" fontId="13" fillId="0" borderId="0" xfId="0" applyFont="1"/>
    <xf numFmtId="0" fontId="3" fillId="0" borderId="0" xfId="0" applyFont="1"/>
    <xf numFmtId="0" fontId="0" fillId="3" borderId="28" xfId="0" applyFill="1" applyBorder="1" applyAlignment="1">
      <alignment wrapText="1"/>
    </xf>
    <xf numFmtId="0" fontId="24" fillId="3" borderId="28" xfId="0" applyFont="1" applyFill="1" applyBorder="1" applyAlignment="1">
      <alignment horizontal="justify" vertical="center" wrapText="1"/>
    </xf>
    <xf numFmtId="10" fontId="16" fillId="7" borderId="30" xfId="0" applyNumberFormat="1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justify" vertical="center" wrapText="1"/>
    </xf>
    <xf numFmtId="0" fontId="21" fillId="9" borderId="28" xfId="0" applyFont="1" applyFill="1" applyBorder="1" applyAlignment="1">
      <alignment horizontal="left" vertical="center" indent="1"/>
    </xf>
    <xf numFmtId="0" fontId="0" fillId="0" borderId="32" xfId="0" applyBorder="1" applyAlignment="1">
      <alignment horizont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2" fontId="16" fillId="7" borderId="30" xfId="0" applyNumberFormat="1" applyFont="1" applyFill="1" applyBorder="1" applyAlignment="1">
      <alignment horizontal="center" vertical="center" wrapText="1"/>
    </xf>
    <xf numFmtId="0" fontId="19" fillId="10" borderId="28" xfId="0" applyFont="1" applyFill="1" applyBorder="1" applyAlignment="1">
      <alignment horizontal="center" vertical="center" wrapText="1"/>
    </xf>
    <xf numFmtId="0" fontId="0" fillId="10" borderId="28" xfId="0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textRotation="90" wrapText="1"/>
    </xf>
    <xf numFmtId="0" fontId="4" fillId="5" borderId="37" xfId="0" applyFont="1" applyFill="1" applyBorder="1" applyAlignment="1">
      <alignment horizontal="center" vertical="center" textRotation="90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textRotation="90" wrapText="1"/>
    </xf>
    <xf numFmtId="0" fontId="4" fillId="5" borderId="38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AD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PORCENTAJE DE CUMPLIMIENTO DEL</a:t>
            </a:r>
            <a:r>
              <a:rPr lang="es-CO" baseline="0"/>
              <a:t> PLAN DE ACTIVIDADES DE LA DEPENDENCIA</a:t>
            </a:r>
          </a:p>
        </c:rich>
      </c:tx>
      <c:layout>
        <c:manualLayout>
          <c:xMode val="edge"/>
          <c:yMode val="edge"/>
          <c:x val="7.8036956653513082E-2"/>
          <c:y val="1.6292627564645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888888888888889E-2"/>
                  <c:y val="-0.1111111111111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1F7-4977-8B78-011EE8224D8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8331454907595791E-2"/>
                  <c:y val="-6.1063211482576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1F7-4977-8B78-011EE8224D8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Hoja1!$BH$91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F7-4977-8B78-011EE8224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7903664"/>
        <c:axId val="317908760"/>
        <c:axId val="0"/>
      </c:bar3DChart>
      <c:catAx>
        <c:axId val="3179036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7908760"/>
        <c:crosses val="autoZero"/>
        <c:auto val="1"/>
        <c:lblAlgn val="ctr"/>
        <c:lblOffset val="100"/>
        <c:noMultiLvlLbl val="0"/>
      </c:catAx>
      <c:valAx>
        <c:axId val="317908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7903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78441</xdr:rowOff>
    </xdr:from>
    <xdr:to>
      <xdr:col>0</xdr:col>
      <xdr:colOff>638736</xdr:colOff>
      <xdr:row>1</xdr:row>
      <xdr:rowOff>324970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" y="78441"/>
          <a:ext cx="549089" cy="683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47625</xdr:colOff>
      <xdr:row>99</xdr:row>
      <xdr:rowOff>57150</xdr:rowOff>
    </xdr:from>
    <xdr:to>
      <xdr:col>40</xdr:col>
      <xdr:colOff>80122</xdr:colOff>
      <xdr:row>136</xdr:row>
      <xdr:rowOff>24093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C0469024-CE20-41BB-A9C2-F2F8BBD01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96"/>
  <sheetViews>
    <sheetView tabSelected="1" view="pageBreakPreview" topLeftCell="B1" zoomScaleNormal="100" zoomScaleSheetLayoutView="100" workbookViewId="0">
      <selection activeCell="BK17" sqref="BK17"/>
    </sheetView>
  </sheetViews>
  <sheetFormatPr baseColWidth="10" defaultColWidth="11.42578125" defaultRowHeight="15" x14ac:dyDescent="0.25"/>
  <cols>
    <col min="1" max="1" width="10.5703125" customWidth="1"/>
    <col min="2" max="2" width="31.85546875" customWidth="1"/>
    <col min="3" max="3" width="24.42578125" hidden="1" customWidth="1"/>
    <col min="4" max="4" width="22.85546875" hidden="1" customWidth="1"/>
    <col min="5" max="5" width="22" hidden="1" customWidth="1"/>
    <col min="6" max="6" width="21.7109375" hidden="1" customWidth="1"/>
    <col min="7" max="7" width="22.85546875" hidden="1" customWidth="1"/>
    <col min="8" max="8" width="12.42578125" customWidth="1"/>
    <col min="9" max="56" width="3.28515625" customWidth="1"/>
    <col min="57" max="57" width="28.85546875" customWidth="1"/>
    <col min="58" max="58" width="9.42578125" customWidth="1"/>
    <col min="59" max="59" width="7.85546875" customWidth="1"/>
    <col min="60" max="60" width="10" customWidth="1"/>
    <col min="64" max="132" width="11.42578125" customWidth="1"/>
    <col min="136" max="136" width="51.7109375" customWidth="1"/>
  </cols>
  <sheetData>
    <row r="1" spans="1:136" ht="34.5" customHeight="1" thickBot="1" x14ac:dyDescent="0.3">
      <c r="A1" s="119"/>
      <c r="B1" s="111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3"/>
      <c r="BF1" s="10" t="s">
        <v>1</v>
      </c>
      <c r="BG1" s="105" t="s">
        <v>2</v>
      </c>
      <c r="BH1" s="106"/>
      <c r="EC1" s="9" t="s">
        <v>3</v>
      </c>
      <c r="ED1" s="9" t="s">
        <v>4</v>
      </c>
      <c r="EE1" s="9" t="s">
        <v>5</v>
      </c>
    </row>
    <row r="2" spans="1:136" ht="33" customHeight="1" thickBot="1" x14ac:dyDescent="0.3">
      <c r="A2" s="120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6"/>
      <c r="BF2" s="10" t="s">
        <v>6</v>
      </c>
      <c r="BG2" s="105" t="s">
        <v>7</v>
      </c>
      <c r="BH2" s="106"/>
      <c r="EC2" s="9">
        <v>1</v>
      </c>
      <c r="ED2" s="9" t="s">
        <v>8</v>
      </c>
      <c r="EE2" s="9">
        <v>2018</v>
      </c>
      <c r="EF2" s="9" t="s">
        <v>9</v>
      </c>
    </row>
    <row r="3" spans="1:136" ht="29.25" customHeight="1" thickBot="1" x14ac:dyDescent="0.3">
      <c r="A3" s="5"/>
      <c r="B3" s="6"/>
      <c r="C3" s="6"/>
      <c r="D3" s="6"/>
      <c r="E3" s="6"/>
      <c r="F3" s="6"/>
      <c r="G3" s="6"/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7"/>
      <c r="BG3" s="8"/>
      <c r="BH3" s="8"/>
      <c r="EC3" s="9">
        <v>2</v>
      </c>
      <c r="ED3" s="9" t="s">
        <v>10</v>
      </c>
      <c r="EE3" s="9">
        <v>2019</v>
      </c>
      <c r="EF3" s="9" t="s">
        <v>11</v>
      </c>
    </row>
    <row r="4" spans="1:136" ht="27" customHeight="1" thickBot="1" x14ac:dyDescent="0.3"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5" t="s">
        <v>12</v>
      </c>
      <c r="BF4" s="11">
        <v>2</v>
      </c>
      <c r="BG4" s="11">
        <v>2</v>
      </c>
      <c r="BH4" s="12">
        <v>2024</v>
      </c>
      <c r="EC4" s="9">
        <v>3</v>
      </c>
      <c r="ED4" s="9" t="s">
        <v>13</v>
      </c>
      <c r="EE4" s="9">
        <v>2020</v>
      </c>
      <c r="EF4" s="13" t="s">
        <v>14</v>
      </c>
    </row>
    <row r="5" spans="1:136" ht="27" customHeight="1" thickBot="1" x14ac:dyDescent="0.3">
      <c r="A5" s="117" t="s">
        <v>15</v>
      </c>
      <c r="B5" s="118"/>
      <c r="C5" s="124" t="s">
        <v>16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6"/>
      <c r="AY5" s="14"/>
      <c r="AZ5" s="14"/>
      <c r="BA5" s="14"/>
      <c r="BB5" s="14"/>
      <c r="BC5" s="14"/>
      <c r="BD5" s="14"/>
      <c r="BE5" s="17"/>
      <c r="BF5" s="9"/>
      <c r="BG5" s="9"/>
      <c r="BH5" s="9"/>
      <c r="EC5" s="9"/>
      <c r="ED5" s="9"/>
      <c r="EE5" s="9"/>
      <c r="EF5" s="13"/>
    </row>
    <row r="6" spans="1:136" ht="27" customHeight="1" thickBot="1" x14ac:dyDescent="0.3">
      <c r="A6" s="16"/>
      <c r="B6" s="16"/>
      <c r="C6" s="16"/>
      <c r="D6" s="16"/>
      <c r="E6" s="16"/>
      <c r="F6" s="16"/>
      <c r="G6" s="16"/>
      <c r="H6" s="16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9" t="s">
        <v>17</v>
      </c>
      <c r="BF6" s="11"/>
      <c r="BG6" s="11"/>
      <c r="BH6" s="12"/>
      <c r="EC6" s="9"/>
      <c r="ED6" s="9"/>
      <c r="EE6" s="9"/>
      <c r="EF6" s="13"/>
    </row>
    <row r="7" spans="1:136" ht="15.75" thickBot="1" x14ac:dyDescent="0.3">
      <c r="A7" s="1"/>
      <c r="B7" s="2"/>
      <c r="C7" s="2"/>
      <c r="D7" s="2"/>
      <c r="E7" s="2"/>
      <c r="F7" s="2"/>
      <c r="G7" s="2"/>
      <c r="H7" s="2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18"/>
      <c r="BF7" s="4"/>
      <c r="BG7" s="4"/>
      <c r="BH7" s="4"/>
      <c r="EC7" s="9">
        <v>4</v>
      </c>
      <c r="ED7" s="9" t="s">
        <v>18</v>
      </c>
      <c r="EE7" s="9">
        <v>2021</v>
      </c>
    </row>
    <row r="8" spans="1:136" ht="26.25" customHeight="1" thickBot="1" x14ac:dyDescent="0.3">
      <c r="C8" s="121" t="s">
        <v>19</v>
      </c>
      <c r="D8" s="122"/>
      <c r="E8" s="122"/>
      <c r="F8" s="122"/>
      <c r="G8" s="122"/>
      <c r="H8" s="123"/>
      <c r="I8" s="107">
        <v>2024</v>
      </c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9"/>
      <c r="BE8" s="110"/>
      <c r="BF8" s="110"/>
      <c r="BG8" s="110"/>
      <c r="BH8" s="110"/>
      <c r="EC8" s="9">
        <v>5</v>
      </c>
      <c r="ED8" s="9" t="s">
        <v>20</v>
      </c>
      <c r="EE8" s="9">
        <v>2022</v>
      </c>
    </row>
    <row r="9" spans="1:136" ht="25.5" customHeight="1" thickBot="1" x14ac:dyDescent="0.3">
      <c r="A9" s="93" t="s">
        <v>21</v>
      </c>
      <c r="B9" s="86" t="s">
        <v>22</v>
      </c>
      <c r="C9" s="95" t="s">
        <v>23</v>
      </c>
      <c r="D9" s="97" t="s">
        <v>24</v>
      </c>
      <c r="E9" s="95" t="s">
        <v>25</v>
      </c>
      <c r="F9" s="95" t="s">
        <v>26</v>
      </c>
      <c r="G9" s="95" t="s">
        <v>27</v>
      </c>
      <c r="H9" s="95" t="s">
        <v>28</v>
      </c>
      <c r="I9" s="87" t="s">
        <v>8</v>
      </c>
      <c r="J9" s="88"/>
      <c r="K9" s="88"/>
      <c r="L9" s="89"/>
      <c r="M9" s="87" t="s">
        <v>10</v>
      </c>
      <c r="N9" s="88"/>
      <c r="O9" s="88"/>
      <c r="P9" s="89"/>
      <c r="Q9" s="87" t="s">
        <v>13</v>
      </c>
      <c r="R9" s="88"/>
      <c r="S9" s="88"/>
      <c r="T9" s="89"/>
      <c r="U9" s="87" t="s">
        <v>18</v>
      </c>
      <c r="V9" s="88"/>
      <c r="W9" s="88"/>
      <c r="X9" s="89"/>
      <c r="Y9" s="87" t="s">
        <v>20</v>
      </c>
      <c r="Z9" s="88"/>
      <c r="AA9" s="88"/>
      <c r="AB9" s="89"/>
      <c r="AC9" s="87" t="s">
        <v>29</v>
      </c>
      <c r="AD9" s="88"/>
      <c r="AE9" s="88"/>
      <c r="AF9" s="89"/>
      <c r="AG9" s="87" t="s">
        <v>30</v>
      </c>
      <c r="AH9" s="88"/>
      <c r="AI9" s="88"/>
      <c r="AJ9" s="89"/>
      <c r="AK9" s="87" t="s">
        <v>31</v>
      </c>
      <c r="AL9" s="88"/>
      <c r="AM9" s="88"/>
      <c r="AN9" s="89"/>
      <c r="AO9" s="87" t="s">
        <v>32</v>
      </c>
      <c r="AP9" s="88"/>
      <c r="AQ9" s="88"/>
      <c r="AR9" s="89"/>
      <c r="AS9" s="87" t="s">
        <v>33</v>
      </c>
      <c r="AT9" s="88"/>
      <c r="AU9" s="88"/>
      <c r="AV9" s="89"/>
      <c r="AW9" s="87" t="s">
        <v>34</v>
      </c>
      <c r="AX9" s="88"/>
      <c r="AY9" s="88"/>
      <c r="AZ9" s="89"/>
      <c r="BA9" s="87" t="s">
        <v>35</v>
      </c>
      <c r="BB9" s="88"/>
      <c r="BC9" s="88"/>
      <c r="BD9" s="89"/>
      <c r="BE9" s="101" t="s">
        <v>36</v>
      </c>
      <c r="BF9" s="99" t="s">
        <v>37</v>
      </c>
      <c r="BG9" s="103" t="s">
        <v>38</v>
      </c>
      <c r="BH9" s="99" t="s">
        <v>39</v>
      </c>
      <c r="EC9" s="9">
        <v>6</v>
      </c>
      <c r="ED9" s="9" t="s">
        <v>29</v>
      </c>
      <c r="EE9" s="9">
        <v>2023</v>
      </c>
    </row>
    <row r="10" spans="1:136" ht="33" customHeight="1" thickBot="1" x14ac:dyDescent="0.3">
      <c r="A10" s="94"/>
      <c r="B10" s="86"/>
      <c r="C10" s="96"/>
      <c r="D10" s="98"/>
      <c r="E10" s="96"/>
      <c r="F10" s="96"/>
      <c r="G10" s="96"/>
      <c r="H10" s="96"/>
      <c r="I10" s="49" t="s">
        <v>40</v>
      </c>
      <c r="J10" s="50" t="s">
        <v>41</v>
      </c>
      <c r="K10" s="50" t="s">
        <v>42</v>
      </c>
      <c r="L10" s="51" t="s">
        <v>43</v>
      </c>
      <c r="M10" s="49" t="s">
        <v>40</v>
      </c>
      <c r="N10" s="50" t="s">
        <v>41</v>
      </c>
      <c r="O10" s="50" t="s">
        <v>42</v>
      </c>
      <c r="P10" s="51" t="s">
        <v>43</v>
      </c>
      <c r="Q10" s="49" t="s">
        <v>40</v>
      </c>
      <c r="R10" s="50" t="s">
        <v>41</v>
      </c>
      <c r="S10" s="50" t="s">
        <v>42</v>
      </c>
      <c r="T10" s="51" t="s">
        <v>43</v>
      </c>
      <c r="U10" s="49" t="s">
        <v>40</v>
      </c>
      <c r="V10" s="50" t="s">
        <v>41</v>
      </c>
      <c r="W10" s="50" t="s">
        <v>42</v>
      </c>
      <c r="X10" s="51" t="s">
        <v>43</v>
      </c>
      <c r="Y10" s="49" t="s">
        <v>40</v>
      </c>
      <c r="Z10" s="50" t="s">
        <v>41</v>
      </c>
      <c r="AA10" s="50" t="s">
        <v>42</v>
      </c>
      <c r="AB10" s="51" t="s">
        <v>43</v>
      </c>
      <c r="AC10" s="49" t="s">
        <v>40</v>
      </c>
      <c r="AD10" s="50" t="s">
        <v>41</v>
      </c>
      <c r="AE10" s="50" t="s">
        <v>42</v>
      </c>
      <c r="AF10" s="51" t="s">
        <v>43</v>
      </c>
      <c r="AG10" s="49" t="s">
        <v>40</v>
      </c>
      <c r="AH10" s="50" t="s">
        <v>41</v>
      </c>
      <c r="AI10" s="50" t="s">
        <v>42</v>
      </c>
      <c r="AJ10" s="51" t="s">
        <v>43</v>
      </c>
      <c r="AK10" s="49" t="s">
        <v>40</v>
      </c>
      <c r="AL10" s="50" t="s">
        <v>41</v>
      </c>
      <c r="AM10" s="50" t="s">
        <v>42</v>
      </c>
      <c r="AN10" s="51" t="s">
        <v>43</v>
      </c>
      <c r="AO10" s="49" t="s">
        <v>40</v>
      </c>
      <c r="AP10" s="50" t="s">
        <v>41</v>
      </c>
      <c r="AQ10" s="50" t="s">
        <v>42</v>
      </c>
      <c r="AR10" s="51" t="s">
        <v>43</v>
      </c>
      <c r="AS10" s="49" t="s">
        <v>40</v>
      </c>
      <c r="AT10" s="50" t="s">
        <v>41</v>
      </c>
      <c r="AU10" s="50" t="s">
        <v>42</v>
      </c>
      <c r="AV10" s="51" t="s">
        <v>43</v>
      </c>
      <c r="AW10" s="49" t="s">
        <v>40</v>
      </c>
      <c r="AX10" s="50" t="s">
        <v>41</v>
      </c>
      <c r="AY10" s="50" t="s">
        <v>42</v>
      </c>
      <c r="AZ10" s="51" t="s">
        <v>43</v>
      </c>
      <c r="BA10" s="49" t="s">
        <v>40</v>
      </c>
      <c r="BB10" s="50" t="s">
        <v>41</v>
      </c>
      <c r="BC10" s="50" t="s">
        <v>42</v>
      </c>
      <c r="BD10" s="51" t="s">
        <v>43</v>
      </c>
      <c r="BE10" s="102"/>
      <c r="BF10" s="100"/>
      <c r="BG10" s="104"/>
      <c r="BH10" s="100"/>
      <c r="EC10" s="9">
        <v>7</v>
      </c>
      <c r="ED10" s="9" t="s">
        <v>30</v>
      </c>
      <c r="EE10" s="9">
        <v>2024</v>
      </c>
    </row>
    <row r="11" spans="1:136" ht="24.75" customHeight="1" x14ac:dyDescent="0.25">
      <c r="A11" s="57"/>
      <c r="B11" s="58" t="s">
        <v>44</v>
      </c>
      <c r="C11" s="59"/>
      <c r="D11" s="59"/>
      <c r="E11" s="59"/>
      <c r="F11" s="59"/>
      <c r="G11" s="59"/>
      <c r="H11" s="58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1"/>
      <c r="BF11" s="62"/>
      <c r="BG11" s="62"/>
      <c r="BH11" s="63"/>
      <c r="EC11" s="9"/>
      <c r="ED11" s="9"/>
      <c r="EE11" s="9"/>
    </row>
    <row r="12" spans="1:136" ht="51" x14ac:dyDescent="0.25">
      <c r="A12" s="64">
        <v>1</v>
      </c>
      <c r="B12" s="20" t="s">
        <v>45</v>
      </c>
      <c r="C12" s="30"/>
      <c r="D12" s="52"/>
      <c r="E12" s="52"/>
      <c r="F12" s="52"/>
      <c r="G12" s="52"/>
      <c r="H12" s="43" t="s">
        <v>46</v>
      </c>
      <c r="I12" s="24"/>
      <c r="J12" s="24"/>
      <c r="K12" s="24"/>
      <c r="L12" s="24"/>
      <c r="M12" s="24"/>
      <c r="N12" s="24"/>
      <c r="O12" s="24"/>
      <c r="P12" s="25"/>
      <c r="Q12" s="38"/>
      <c r="R12" s="38"/>
      <c r="S12" s="24"/>
      <c r="T12" s="24"/>
      <c r="U12" s="21"/>
      <c r="V12" s="21"/>
      <c r="W12" s="21"/>
      <c r="X12" s="21"/>
      <c r="Y12" s="21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6"/>
      <c r="BB12" s="26"/>
      <c r="BC12" s="26"/>
      <c r="BD12" s="26"/>
      <c r="BE12" s="27"/>
      <c r="BF12" s="28">
        <f>(100/73)</f>
        <v>1.3698630136986301</v>
      </c>
      <c r="BG12" s="29">
        <f>0*100%/1</f>
        <v>0</v>
      </c>
      <c r="BH12" s="65">
        <f>(BF12*BG12)/100</f>
        <v>0</v>
      </c>
      <c r="EC12" s="9">
        <v>8</v>
      </c>
      <c r="ED12" s="9" t="s">
        <v>31</v>
      </c>
      <c r="EE12" s="9">
        <v>2025</v>
      </c>
    </row>
    <row r="13" spans="1:136" ht="51" x14ac:dyDescent="0.25">
      <c r="A13" s="64">
        <v>2</v>
      </c>
      <c r="B13" s="20" t="s">
        <v>47</v>
      </c>
      <c r="C13" s="30"/>
      <c r="D13" s="52"/>
      <c r="E13" s="52"/>
      <c r="F13" s="52"/>
      <c r="G13" s="52"/>
      <c r="H13" s="43" t="s">
        <v>48</v>
      </c>
      <c r="I13" s="24"/>
      <c r="J13" s="24"/>
      <c r="K13" s="24"/>
      <c r="L13" s="24"/>
      <c r="M13" s="24"/>
      <c r="N13" s="24"/>
      <c r="O13" s="24"/>
      <c r="P13" s="30"/>
      <c r="Q13" s="24"/>
      <c r="R13" s="24"/>
      <c r="S13" s="38"/>
      <c r="T13" s="38"/>
      <c r="U13" s="30"/>
      <c r="V13" s="25"/>
      <c r="W13" s="21"/>
      <c r="X13" s="21"/>
      <c r="Y13" s="21"/>
      <c r="Z13" s="24"/>
      <c r="AA13" s="24"/>
      <c r="AB13" s="24"/>
      <c r="AC13" s="24"/>
      <c r="AD13" s="24"/>
      <c r="AE13" s="24"/>
      <c r="AF13" s="30"/>
      <c r="AG13" s="24"/>
      <c r="AH13" s="25"/>
      <c r="AI13" s="24"/>
      <c r="AJ13" s="30"/>
      <c r="AK13" s="24"/>
      <c r="AL13" s="24"/>
      <c r="AM13" s="24"/>
      <c r="AN13" s="24"/>
      <c r="AO13" s="24"/>
      <c r="AP13" s="24"/>
      <c r="AQ13" s="24"/>
      <c r="AR13" s="30"/>
      <c r="AS13" s="24"/>
      <c r="AT13" s="24"/>
      <c r="AU13" s="25"/>
      <c r="AV13" s="24"/>
      <c r="AW13" s="24"/>
      <c r="AX13" s="24"/>
      <c r="AY13" s="24"/>
      <c r="AZ13" s="26"/>
      <c r="BA13" s="30"/>
      <c r="BB13" s="26"/>
      <c r="BC13" s="26"/>
      <c r="BD13" s="26"/>
      <c r="BE13" s="27"/>
      <c r="BF13" s="28">
        <f t="shared" ref="BF13:BF76" si="0">(100/73)</f>
        <v>1.3698630136986301</v>
      </c>
      <c r="BG13" s="29">
        <f>0*100%/3</f>
        <v>0</v>
      </c>
      <c r="BH13" s="65">
        <f t="shared" ref="BH13:BH76" si="1">(BF13*BG13)/100</f>
        <v>0</v>
      </c>
      <c r="EC13" s="9"/>
      <c r="ED13" s="9"/>
      <c r="EE13" s="9"/>
    </row>
    <row r="14" spans="1:136" ht="63.75" x14ac:dyDescent="0.25">
      <c r="A14" s="64">
        <v>3</v>
      </c>
      <c r="B14" s="20" t="s">
        <v>49</v>
      </c>
      <c r="C14" s="30"/>
      <c r="D14" s="52"/>
      <c r="E14" s="52"/>
      <c r="F14" s="52"/>
      <c r="G14" s="52"/>
      <c r="H14" s="43" t="s">
        <v>48</v>
      </c>
      <c r="I14" s="24"/>
      <c r="J14" s="24"/>
      <c r="K14" s="24"/>
      <c r="L14" s="25"/>
      <c r="M14" s="24"/>
      <c r="N14" s="24"/>
      <c r="O14" s="24"/>
      <c r="P14" s="25"/>
      <c r="Q14" s="24"/>
      <c r="R14" s="24"/>
      <c r="S14" s="24"/>
      <c r="T14" s="25"/>
      <c r="U14" s="21"/>
      <c r="V14" s="21"/>
      <c r="W14" s="21"/>
      <c r="X14" s="25"/>
      <c r="Y14" s="21"/>
      <c r="Z14" s="24"/>
      <c r="AA14" s="24"/>
      <c r="AB14" s="25"/>
      <c r="AC14" s="24"/>
      <c r="AD14" s="24"/>
      <c r="AE14" s="24"/>
      <c r="AF14" s="25"/>
      <c r="AG14" s="24"/>
      <c r="AH14" s="24"/>
      <c r="AI14" s="24"/>
      <c r="AJ14" s="25"/>
      <c r="AK14" s="24"/>
      <c r="AL14" s="24"/>
      <c r="AM14" s="24"/>
      <c r="AN14" s="25"/>
      <c r="AO14" s="24"/>
      <c r="AP14" s="24"/>
      <c r="AQ14" s="24"/>
      <c r="AR14" s="25"/>
      <c r="AS14" s="24"/>
      <c r="AT14" s="24"/>
      <c r="AU14" s="24"/>
      <c r="AV14" s="25"/>
      <c r="AW14" s="24"/>
      <c r="AX14" s="24"/>
      <c r="AY14" s="24"/>
      <c r="AZ14" s="25"/>
      <c r="BA14" s="26"/>
      <c r="BB14" s="30"/>
      <c r="BC14" s="26"/>
      <c r="BD14" s="26"/>
      <c r="BE14" s="27"/>
      <c r="BF14" s="28">
        <f t="shared" si="0"/>
        <v>1.3698630136986301</v>
      </c>
      <c r="BG14" s="29">
        <f>0*100%/11</f>
        <v>0</v>
      </c>
      <c r="BH14" s="65">
        <f t="shared" si="1"/>
        <v>0</v>
      </c>
      <c r="EC14" s="9"/>
      <c r="ED14" s="9"/>
      <c r="EE14" s="9"/>
    </row>
    <row r="15" spans="1:136" ht="38.25" x14ac:dyDescent="0.25">
      <c r="A15" s="64">
        <v>4</v>
      </c>
      <c r="B15" s="20" t="s">
        <v>50</v>
      </c>
      <c r="C15" s="30"/>
      <c r="D15" s="52"/>
      <c r="E15" s="52"/>
      <c r="F15" s="52"/>
      <c r="G15" s="52"/>
      <c r="H15" s="43" t="s">
        <v>46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33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30"/>
      <c r="BA15" s="24"/>
      <c r="BB15" s="24"/>
      <c r="BC15" s="24"/>
      <c r="BD15" s="34"/>
      <c r="BE15" s="27"/>
      <c r="BF15" s="28">
        <f t="shared" si="0"/>
        <v>1.3698630136986301</v>
      </c>
      <c r="BG15" s="29">
        <f>0*100%/1</f>
        <v>0</v>
      </c>
      <c r="BH15" s="65">
        <f t="shared" si="1"/>
        <v>0</v>
      </c>
      <c r="EC15" s="9"/>
      <c r="ED15" s="9"/>
      <c r="EE15" s="9"/>
    </row>
    <row r="16" spans="1:136" ht="38.25" x14ac:dyDescent="0.25">
      <c r="A16" s="64">
        <v>5</v>
      </c>
      <c r="B16" s="20" t="s">
        <v>51</v>
      </c>
      <c r="C16" s="30"/>
      <c r="D16" s="52"/>
      <c r="E16" s="52"/>
      <c r="F16" s="52"/>
      <c r="G16" s="52"/>
      <c r="H16" s="43" t="s">
        <v>52</v>
      </c>
      <c r="I16" s="24"/>
      <c r="J16" s="24"/>
      <c r="K16" s="24"/>
      <c r="L16" s="24"/>
      <c r="M16" s="24"/>
      <c r="N16" s="24"/>
      <c r="O16" s="24"/>
      <c r="P16" s="25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7"/>
      <c r="BF16" s="28">
        <f t="shared" si="0"/>
        <v>1.3698630136986301</v>
      </c>
      <c r="BG16" s="29">
        <f>0*100%/1</f>
        <v>0</v>
      </c>
      <c r="BH16" s="65">
        <f t="shared" si="1"/>
        <v>0</v>
      </c>
      <c r="EC16" s="9"/>
      <c r="ED16" s="9"/>
      <c r="EE16" s="9"/>
    </row>
    <row r="17" spans="1:135" ht="38.25" x14ac:dyDescent="0.25">
      <c r="A17" s="64">
        <v>6</v>
      </c>
      <c r="B17" s="23" t="s">
        <v>53</v>
      </c>
      <c r="C17" s="30"/>
      <c r="D17" s="52"/>
      <c r="E17" s="52"/>
      <c r="F17" s="52"/>
      <c r="G17" s="52"/>
      <c r="H17" s="43" t="s">
        <v>48</v>
      </c>
      <c r="I17" s="24"/>
      <c r="J17" s="24"/>
      <c r="K17" s="24"/>
      <c r="L17" s="24"/>
      <c r="M17" s="24"/>
      <c r="N17" s="24"/>
      <c r="O17" s="24"/>
      <c r="P17" s="25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7"/>
      <c r="BF17" s="28">
        <f t="shared" si="0"/>
        <v>1.3698630136986301</v>
      </c>
      <c r="BG17" s="29">
        <f>0*100%/1</f>
        <v>0</v>
      </c>
      <c r="BH17" s="65">
        <f t="shared" si="1"/>
        <v>0</v>
      </c>
      <c r="EC17" s="9"/>
      <c r="ED17" s="9"/>
      <c r="EE17" s="9"/>
    </row>
    <row r="18" spans="1:135" x14ac:dyDescent="0.25">
      <c r="A18" s="64">
        <v>7</v>
      </c>
      <c r="B18" s="23" t="s">
        <v>54</v>
      </c>
      <c r="C18" s="30"/>
      <c r="D18" s="52"/>
      <c r="E18" s="52"/>
      <c r="F18" s="52"/>
      <c r="G18" s="52"/>
      <c r="H18" s="43" t="s">
        <v>46</v>
      </c>
      <c r="I18" s="24"/>
      <c r="J18" s="24"/>
      <c r="K18" s="24"/>
      <c r="L18" s="24"/>
      <c r="M18" s="24"/>
      <c r="N18" s="24"/>
      <c r="O18" s="24"/>
      <c r="P18" s="30"/>
      <c r="Q18" s="24"/>
      <c r="R18" s="24"/>
      <c r="S18" s="24"/>
      <c r="T18" s="25"/>
      <c r="U18" s="21"/>
      <c r="V18" s="21"/>
      <c r="W18" s="21"/>
      <c r="X18" s="21"/>
      <c r="Y18" s="21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6"/>
      <c r="BB18" s="26"/>
      <c r="BC18" s="26"/>
      <c r="BD18" s="26"/>
      <c r="BE18" s="27"/>
      <c r="BF18" s="28">
        <f t="shared" si="0"/>
        <v>1.3698630136986301</v>
      </c>
      <c r="BG18" s="29">
        <f>0*100%/1</f>
        <v>0</v>
      </c>
      <c r="BH18" s="65">
        <f t="shared" si="1"/>
        <v>0</v>
      </c>
      <c r="EC18" s="9"/>
      <c r="ED18" s="9"/>
      <c r="EE18" s="9"/>
    </row>
    <row r="19" spans="1:135" x14ac:dyDescent="0.25">
      <c r="A19" s="64">
        <v>8</v>
      </c>
      <c r="B19" s="23" t="s">
        <v>55</v>
      </c>
      <c r="C19" s="30"/>
      <c r="D19" s="52"/>
      <c r="E19" s="52"/>
      <c r="F19" s="52"/>
      <c r="G19" s="52"/>
      <c r="H19" s="43" t="s">
        <v>46</v>
      </c>
      <c r="I19" s="24"/>
      <c r="J19" s="25"/>
      <c r="K19" s="24"/>
      <c r="L19" s="24"/>
      <c r="M19" s="24"/>
      <c r="N19" s="25"/>
      <c r="O19" s="24"/>
      <c r="P19" s="24"/>
      <c r="Q19" s="30"/>
      <c r="R19" s="25"/>
      <c r="S19" s="24"/>
      <c r="T19" s="24"/>
      <c r="U19" s="24"/>
      <c r="V19" s="25"/>
      <c r="W19" s="21"/>
      <c r="X19" s="21"/>
      <c r="Y19" s="21"/>
      <c r="Z19" s="25"/>
      <c r="AA19" s="24"/>
      <c r="AB19" s="24"/>
      <c r="AC19" s="24"/>
      <c r="AD19" s="25"/>
      <c r="AE19" s="24"/>
      <c r="AF19" s="24"/>
      <c r="AG19" s="24"/>
      <c r="AH19" s="25"/>
      <c r="AI19" s="24"/>
      <c r="AJ19" s="24"/>
      <c r="AK19" s="24"/>
      <c r="AL19" s="25"/>
      <c r="AM19" s="24"/>
      <c r="AN19" s="24"/>
      <c r="AO19" s="24"/>
      <c r="AP19" s="25"/>
      <c r="AQ19" s="24"/>
      <c r="AR19" s="24"/>
      <c r="AS19" s="24"/>
      <c r="AT19" s="25"/>
      <c r="AU19" s="24"/>
      <c r="AV19" s="24"/>
      <c r="AW19" s="24"/>
      <c r="AX19" s="25"/>
      <c r="AY19" s="24"/>
      <c r="AZ19" s="24"/>
      <c r="BA19" s="24"/>
      <c r="BB19" s="25"/>
      <c r="BC19" s="26"/>
      <c r="BD19" s="26"/>
      <c r="BE19" s="27"/>
      <c r="BF19" s="28">
        <f t="shared" si="0"/>
        <v>1.3698630136986301</v>
      </c>
      <c r="BG19" s="29">
        <f>0*100%/12</f>
        <v>0</v>
      </c>
      <c r="BH19" s="65">
        <f t="shared" si="1"/>
        <v>0</v>
      </c>
      <c r="EC19" s="9"/>
      <c r="ED19" s="9"/>
      <c r="EE19" s="9"/>
    </row>
    <row r="20" spans="1:135" ht="25.5" x14ac:dyDescent="0.25">
      <c r="A20" s="64">
        <v>9</v>
      </c>
      <c r="B20" s="23" t="s">
        <v>56</v>
      </c>
      <c r="C20" s="30"/>
      <c r="D20" s="52"/>
      <c r="E20" s="52"/>
      <c r="F20" s="52"/>
      <c r="G20" s="52"/>
      <c r="H20" s="43" t="s">
        <v>46</v>
      </c>
      <c r="I20" s="24"/>
      <c r="J20" s="24"/>
      <c r="K20" s="24"/>
      <c r="L20" s="24"/>
      <c r="M20" s="24"/>
      <c r="N20" s="24"/>
      <c r="O20" s="25"/>
      <c r="P20" s="30"/>
      <c r="Q20" s="24"/>
      <c r="R20" s="24"/>
      <c r="S20" s="24"/>
      <c r="T20" s="24"/>
      <c r="U20" s="21"/>
      <c r="V20" s="21"/>
      <c r="W20" s="21"/>
      <c r="X20" s="21"/>
      <c r="Y20" s="21"/>
      <c r="Z20" s="24"/>
      <c r="AA20" s="24"/>
      <c r="AB20" s="24"/>
      <c r="AC20" s="24"/>
      <c r="AD20" s="24"/>
      <c r="AE20" s="24"/>
      <c r="AF20" s="24"/>
      <c r="AG20" s="25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6"/>
      <c r="BB20" s="26"/>
      <c r="BC20" s="26"/>
      <c r="BD20" s="25"/>
      <c r="BE20" s="27"/>
      <c r="BF20" s="28">
        <f t="shared" si="0"/>
        <v>1.3698630136986301</v>
      </c>
      <c r="BG20" s="29">
        <f>0*100%/3</f>
        <v>0</v>
      </c>
      <c r="BH20" s="65">
        <f t="shared" si="1"/>
        <v>0</v>
      </c>
      <c r="EC20" s="9"/>
      <c r="ED20" s="9"/>
      <c r="EE20" s="9"/>
    </row>
    <row r="21" spans="1:135" ht="25.5" x14ac:dyDescent="0.25">
      <c r="A21" s="64">
        <v>10</v>
      </c>
      <c r="B21" s="23" t="s">
        <v>57</v>
      </c>
      <c r="C21" s="30"/>
      <c r="D21" s="52"/>
      <c r="E21" s="52"/>
      <c r="F21" s="52"/>
      <c r="G21" s="52"/>
      <c r="H21" s="43" t="s">
        <v>58</v>
      </c>
      <c r="I21" s="24"/>
      <c r="J21" s="25"/>
      <c r="K21" s="24"/>
      <c r="L21" s="30"/>
      <c r="M21" s="24"/>
      <c r="N21" s="24"/>
      <c r="O21" s="24"/>
      <c r="P21" s="24"/>
      <c r="Q21" s="24"/>
      <c r="R21" s="24"/>
      <c r="S21" s="24"/>
      <c r="T21" s="24"/>
      <c r="U21" s="21"/>
      <c r="V21" s="21"/>
      <c r="W21" s="21"/>
      <c r="X21" s="21"/>
      <c r="Y21" s="21"/>
      <c r="Z21" s="24"/>
      <c r="AA21" s="24"/>
      <c r="AB21" s="24"/>
      <c r="AC21" s="24"/>
      <c r="AD21" s="24"/>
      <c r="AE21" s="24"/>
      <c r="AF21" s="24"/>
      <c r="AG21" s="25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6"/>
      <c r="BB21" s="26"/>
      <c r="BC21" s="26"/>
      <c r="BD21" s="30"/>
      <c r="BE21" s="27"/>
      <c r="BF21" s="28">
        <f t="shared" si="0"/>
        <v>1.3698630136986301</v>
      </c>
      <c r="BG21" s="29">
        <f>0*100%/2</f>
        <v>0</v>
      </c>
      <c r="BH21" s="65">
        <f t="shared" si="1"/>
        <v>0</v>
      </c>
      <c r="EC21" s="9"/>
      <c r="ED21" s="9"/>
      <c r="EE21" s="9"/>
    </row>
    <row r="22" spans="1:135" ht="25.5" x14ac:dyDescent="0.25">
      <c r="A22" s="64">
        <v>11</v>
      </c>
      <c r="B22" s="23" t="s">
        <v>59</v>
      </c>
      <c r="C22" s="30"/>
      <c r="D22" s="52"/>
      <c r="E22" s="52"/>
      <c r="F22" s="52"/>
      <c r="G22" s="52"/>
      <c r="H22" s="43" t="s">
        <v>60</v>
      </c>
      <c r="I22" s="24"/>
      <c r="J22" s="24"/>
      <c r="K22" s="24"/>
      <c r="L22" s="24"/>
      <c r="M22" s="25"/>
      <c r="N22" s="24"/>
      <c r="O22" s="24"/>
      <c r="P22" s="24"/>
      <c r="Q22" s="30"/>
      <c r="R22" s="24"/>
      <c r="S22" s="24"/>
      <c r="T22" s="24"/>
      <c r="U22" s="25"/>
      <c r="V22" s="21"/>
      <c r="W22" s="21"/>
      <c r="X22" s="21"/>
      <c r="Y22" s="21"/>
      <c r="Z22" s="24"/>
      <c r="AA22" s="24"/>
      <c r="AB22" s="24"/>
      <c r="AC22" s="24"/>
      <c r="AD22" s="24"/>
      <c r="AE22" s="24"/>
      <c r="AF22" s="24"/>
      <c r="AG22" s="25"/>
      <c r="AH22" s="24"/>
      <c r="AI22" s="24"/>
      <c r="AJ22" s="38"/>
      <c r="AK22" s="24"/>
      <c r="AL22" s="24"/>
      <c r="AM22" s="24"/>
      <c r="AN22" s="24"/>
      <c r="AO22" s="24"/>
      <c r="AP22" s="24"/>
      <c r="AQ22" s="38"/>
      <c r="AR22" s="30"/>
      <c r="AS22" s="25"/>
      <c r="AT22" s="24"/>
      <c r="AU22" s="24"/>
      <c r="AV22" s="24"/>
      <c r="AW22" s="24"/>
      <c r="AX22" s="24"/>
      <c r="AY22" s="24"/>
      <c r="AZ22" s="24"/>
      <c r="BA22" s="26"/>
      <c r="BB22" s="26"/>
      <c r="BC22" s="26"/>
      <c r="BD22" s="26"/>
      <c r="BE22" s="27"/>
      <c r="BF22" s="28">
        <f t="shared" si="0"/>
        <v>1.3698630136986301</v>
      </c>
      <c r="BG22" s="29">
        <f>0*100%/4</f>
        <v>0</v>
      </c>
      <c r="BH22" s="65">
        <f t="shared" si="1"/>
        <v>0</v>
      </c>
      <c r="EC22" s="9"/>
      <c r="ED22" s="9"/>
      <c r="EE22" s="9"/>
    </row>
    <row r="23" spans="1:135" ht="51" x14ac:dyDescent="0.25">
      <c r="A23" s="64">
        <v>12</v>
      </c>
      <c r="B23" s="20" t="s">
        <v>61</v>
      </c>
      <c r="C23" s="30"/>
      <c r="D23" s="52"/>
      <c r="E23" s="52"/>
      <c r="F23" s="52"/>
      <c r="G23" s="52"/>
      <c r="H23" s="43" t="s">
        <v>48</v>
      </c>
      <c r="I23" s="24"/>
      <c r="J23" s="24"/>
      <c r="K23" s="24"/>
      <c r="L23" s="24"/>
      <c r="M23" s="24"/>
      <c r="N23" s="24"/>
      <c r="O23" s="24"/>
      <c r="P23" s="30"/>
      <c r="Q23" s="24"/>
      <c r="R23" s="25"/>
      <c r="S23" s="24"/>
      <c r="T23" s="24"/>
      <c r="U23" s="21"/>
      <c r="V23" s="21"/>
      <c r="W23" s="21"/>
      <c r="X23" s="21"/>
      <c r="Y23" s="21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6"/>
      <c r="BB23" s="26"/>
      <c r="BC23" s="26"/>
      <c r="BD23" s="26"/>
      <c r="BE23" s="27"/>
      <c r="BF23" s="28">
        <f t="shared" si="0"/>
        <v>1.3698630136986301</v>
      </c>
      <c r="BG23" s="29">
        <f>0*100%/1</f>
        <v>0</v>
      </c>
      <c r="BH23" s="65">
        <f t="shared" si="1"/>
        <v>0</v>
      </c>
      <c r="EC23" s="9"/>
      <c r="ED23" s="9"/>
      <c r="EE23" s="9"/>
    </row>
    <row r="24" spans="1:135" ht="38.25" x14ac:dyDescent="0.25">
      <c r="A24" s="64">
        <v>13</v>
      </c>
      <c r="B24" s="20" t="s">
        <v>62</v>
      </c>
      <c r="C24" s="30"/>
      <c r="D24" s="53"/>
      <c r="E24" s="53"/>
      <c r="F24" s="53"/>
      <c r="G24" s="53"/>
      <c r="H24" s="43" t="s">
        <v>63</v>
      </c>
      <c r="I24" s="24"/>
      <c r="J24" s="24"/>
      <c r="K24" s="24"/>
      <c r="L24" s="25"/>
      <c r="M24" s="24"/>
      <c r="N24" s="24"/>
      <c r="O24" s="24"/>
      <c r="P24" s="30"/>
      <c r="Q24" s="24"/>
      <c r="R24" s="24"/>
      <c r="S24" s="24"/>
      <c r="T24" s="30"/>
      <c r="U24" s="21"/>
      <c r="V24" s="21"/>
      <c r="W24" s="21"/>
      <c r="X24" s="21"/>
      <c r="Y24" s="21"/>
      <c r="Z24" s="24"/>
      <c r="AA24" s="24"/>
      <c r="AB24" s="24"/>
      <c r="AC24" s="24"/>
      <c r="AD24" s="24"/>
      <c r="AE24" s="24"/>
      <c r="AF24" s="24"/>
      <c r="AG24" s="24"/>
      <c r="AH24" s="25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6"/>
      <c r="BB24" s="26"/>
      <c r="BC24" s="26"/>
      <c r="BD24" s="26"/>
      <c r="BE24" s="27"/>
      <c r="BF24" s="28">
        <f t="shared" si="0"/>
        <v>1.3698630136986301</v>
      </c>
      <c r="BG24" s="29">
        <f>0*100%/2</f>
        <v>0</v>
      </c>
      <c r="BH24" s="65">
        <f t="shared" si="1"/>
        <v>0</v>
      </c>
      <c r="EC24" s="9">
        <v>9</v>
      </c>
      <c r="ED24" s="9" t="s">
        <v>32</v>
      </c>
      <c r="EE24" s="9">
        <v>2026</v>
      </c>
    </row>
    <row r="25" spans="1:135" ht="25.5" x14ac:dyDescent="0.25">
      <c r="A25" s="64">
        <v>14</v>
      </c>
      <c r="B25" s="23" t="s">
        <v>64</v>
      </c>
      <c r="C25" s="30"/>
      <c r="D25" s="53"/>
      <c r="E25" s="53"/>
      <c r="F25" s="53"/>
      <c r="G25" s="53"/>
      <c r="H25" s="43" t="s">
        <v>58</v>
      </c>
      <c r="I25" s="25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6"/>
      <c r="BC25" s="26"/>
      <c r="BD25" s="26"/>
      <c r="BE25" s="27"/>
      <c r="BF25" s="28">
        <f t="shared" si="0"/>
        <v>1.3698630136986301</v>
      </c>
      <c r="BG25" s="29">
        <f>0*100%/2</f>
        <v>0</v>
      </c>
      <c r="BH25" s="65">
        <f t="shared" si="1"/>
        <v>0</v>
      </c>
      <c r="EC25" s="9">
        <v>10</v>
      </c>
      <c r="ED25" s="9" t="s">
        <v>33</v>
      </c>
      <c r="EE25" s="9">
        <v>2027</v>
      </c>
    </row>
    <row r="26" spans="1:135" ht="51" x14ac:dyDescent="0.25">
      <c r="A26" s="64">
        <v>15</v>
      </c>
      <c r="B26" s="23" t="s">
        <v>65</v>
      </c>
      <c r="C26" s="30"/>
      <c r="D26" s="52"/>
      <c r="E26" s="52"/>
      <c r="F26" s="52"/>
      <c r="G26" s="52"/>
      <c r="H26" s="43" t="s">
        <v>66</v>
      </c>
      <c r="I26" s="24"/>
      <c r="J26" s="24"/>
      <c r="K26" s="24"/>
      <c r="L26" s="24"/>
      <c r="M26" s="24"/>
      <c r="N26" s="25"/>
      <c r="O26" s="24"/>
      <c r="P26" s="30"/>
      <c r="Q26" s="24"/>
      <c r="R26" s="24"/>
      <c r="S26" s="24"/>
      <c r="T26" s="24"/>
      <c r="U26" s="21"/>
      <c r="V26" s="21"/>
      <c r="W26" s="21"/>
      <c r="X26" s="21"/>
      <c r="Y26" s="21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6"/>
      <c r="BB26" s="26"/>
      <c r="BC26" s="26"/>
      <c r="BD26" s="24"/>
      <c r="BE26" s="27"/>
      <c r="BF26" s="28">
        <f t="shared" si="0"/>
        <v>1.3698630136986301</v>
      </c>
      <c r="BG26" s="29">
        <f>0*100%/1</f>
        <v>0</v>
      </c>
      <c r="BH26" s="65">
        <f t="shared" si="1"/>
        <v>0</v>
      </c>
      <c r="EC26" s="9">
        <v>11</v>
      </c>
      <c r="ED26" s="9" t="s">
        <v>34</v>
      </c>
      <c r="EE26" s="9">
        <v>2028</v>
      </c>
    </row>
    <row r="27" spans="1:135" ht="38.25" x14ac:dyDescent="0.25">
      <c r="A27" s="64">
        <v>16</v>
      </c>
      <c r="B27" s="23" t="s">
        <v>67</v>
      </c>
      <c r="C27" s="30"/>
      <c r="D27" s="52"/>
      <c r="E27" s="52"/>
      <c r="F27" s="52"/>
      <c r="G27" s="52"/>
      <c r="H27" s="43" t="s">
        <v>48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1"/>
      <c r="V27" s="21"/>
      <c r="W27" s="21"/>
      <c r="X27" s="21"/>
      <c r="Y27" s="21"/>
      <c r="Z27" s="24"/>
      <c r="AA27" s="24"/>
      <c r="AB27" s="24"/>
      <c r="AC27" s="24"/>
      <c r="AD27" s="24"/>
      <c r="AE27" s="24"/>
      <c r="AF27" s="24"/>
      <c r="AG27" s="25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6"/>
      <c r="BB27" s="26"/>
      <c r="BC27" s="26"/>
      <c r="BD27" s="26"/>
      <c r="BE27" s="27"/>
      <c r="BF27" s="28">
        <f t="shared" si="0"/>
        <v>1.3698630136986301</v>
      </c>
      <c r="BG27" s="29">
        <f>0*100%/1</f>
        <v>0</v>
      </c>
      <c r="BH27" s="65">
        <f t="shared" si="1"/>
        <v>0</v>
      </c>
      <c r="EC27" s="9">
        <v>12</v>
      </c>
      <c r="ED27" s="9" t="s">
        <v>35</v>
      </c>
    </row>
    <row r="28" spans="1:135" ht="38.25" x14ac:dyDescent="0.25">
      <c r="A28" s="64">
        <v>17</v>
      </c>
      <c r="B28" s="23" t="s">
        <v>68</v>
      </c>
      <c r="C28" s="30"/>
      <c r="D28" s="52"/>
      <c r="E28" s="52"/>
      <c r="F28" s="52"/>
      <c r="G28" s="52"/>
      <c r="H28" s="43" t="s">
        <v>46</v>
      </c>
      <c r="I28" s="25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5"/>
      <c r="V28" s="21"/>
      <c r="W28" s="21"/>
      <c r="X28" s="21"/>
      <c r="Y28" s="21"/>
      <c r="Z28" s="24"/>
      <c r="AA28" s="24"/>
      <c r="AB28" s="24"/>
      <c r="AC28" s="24"/>
      <c r="AD28" s="24"/>
      <c r="AE28" s="24"/>
      <c r="AF28" s="24"/>
      <c r="AG28" s="25"/>
      <c r="AH28" s="24"/>
      <c r="AI28" s="24"/>
      <c r="AJ28" s="24"/>
      <c r="AK28" s="24"/>
      <c r="AL28" s="24"/>
      <c r="AM28" s="24"/>
      <c r="AN28" s="24"/>
      <c r="AO28" s="30"/>
      <c r="AP28" s="24"/>
      <c r="AQ28" s="24"/>
      <c r="AR28" s="24"/>
      <c r="AS28" s="25"/>
      <c r="AT28" s="24"/>
      <c r="AU28" s="24"/>
      <c r="AV28" s="24"/>
      <c r="AW28" s="24"/>
      <c r="AX28" s="24"/>
      <c r="AY28" s="24"/>
      <c r="AZ28" s="24"/>
      <c r="BA28" s="26"/>
      <c r="BB28" s="26"/>
      <c r="BC28" s="26"/>
      <c r="BD28" s="26"/>
      <c r="BE28" s="27"/>
      <c r="BF28" s="28">
        <f t="shared" si="0"/>
        <v>1.3698630136986301</v>
      </c>
      <c r="BG28" s="29">
        <f>0*100%/4</f>
        <v>0</v>
      </c>
      <c r="BH28" s="65">
        <f t="shared" si="1"/>
        <v>0</v>
      </c>
      <c r="EC28" s="9">
        <v>13</v>
      </c>
      <c r="ED28" s="9"/>
    </row>
    <row r="29" spans="1:135" ht="38.25" x14ac:dyDescent="0.25">
      <c r="A29" s="64">
        <v>18</v>
      </c>
      <c r="B29" s="23" t="s">
        <v>69</v>
      </c>
      <c r="C29" s="30"/>
      <c r="D29" s="52"/>
      <c r="E29" s="52"/>
      <c r="F29" s="52"/>
      <c r="G29" s="52"/>
      <c r="H29" s="43" t="s">
        <v>63</v>
      </c>
      <c r="I29" s="24"/>
      <c r="J29" s="24"/>
      <c r="K29" s="24"/>
      <c r="L29" s="24"/>
      <c r="M29" s="24"/>
      <c r="N29" s="24"/>
      <c r="O29" s="24"/>
      <c r="P29" s="24"/>
      <c r="Q29" s="25"/>
      <c r="R29" s="24"/>
      <c r="S29" s="24"/>
      <c r="T29" s="24"/>
      <c r="U29" s="21"/>
      <c r="V29" s="21"/>
      <c r="W29" s="21"/>
      <c r="X29" s="21"/>
      <c r="Y29" s="21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5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6"/>
      <c r="BB29" s="26"/>
      <c r="BC29" s="26"/>
      <c r="BD29" s="26"/>
      <c r="BE29" s="27"/>
      <c r="BF29" s="28">
        <f t="shared" si="0"/>
        <v>1.3698630136986301</v>
      </c>
      <c r="BG29" s="29">
        <f>0*100%/2</f>
        <v>0</v>
      </c>
      <c r="BH29" s="65">
        <f t="shared" si="1"/>
        <v>0</v>
      </c>
      <c r="EC29" s="9">
        <v>14</v>
      </c>
    </row>
    <row r="30" spans="1:135" ht="51" x14ac:dyDescent="0.25">
      <c r="A30" s="64">
        <v>19</v>
      </c>
      <c r="B30" s="23" t="s">
        <v>70</v>
      </c>
      <c r="C30" s="30"/>
      <c r="D30" s="52"/>
      <c r="E30" s="52"/>
      <c r="F30" s="52"/>
      <c r="G30" s="52"/>
      <c r="H30" s="32" t="s">
        <v>48</v>
      </c>
      <c r="I30" s="24"/>
      <c r="J30" s="24"/>
      <c r="K30" s="24"/>
      <c r="L30" s="24"/>
      <c r="M30" s="24"/>
      <c r="N30" s="24"/>
      <c r="O30" s="24"/>
      <c r="P30" s="24"/>
      <c r="Q30" s="25"/>
      <c r="R30" s="24"/>
      <c r="S30" s="24"/>
      <c r="T30" s="24"/>
      <c r="U30" s="25"/>
      <c r="V30" s="21"/>
      <c r="W30" s="21"/>
      <c r="X30" s="21"/>
      <c r="Y30" s="25"/>
      <c r="Z30" s="21"/>
      <c r="AA30" s="24"/>
      <c r="AB30" s="24"/>
      <c r="AC30" s="25"/>
      <c r="AD30" s="24"/>
      <c r="AE30" s="24"/>
      <c r="AF30" s="24"/>
      <c r="AG30" s="25"/>
      <c r="AH30" s="24"/>
      <c r="AI30" s="24"/>
      <c r="AJ30" s="24"/>
      <c r="AK30" s="25"/>
      <c r="AL30" s="24"/>
      <c r="AM30" s="24"/>
      <c r="AN30" s="24"/>
      <c r="AO30" s="25"/>
      <c r="AP30" s="24"/>
      <c r="AQ30" s="24"/>
      <c r="AR30" s="24"/>
      <c r="AS30" s="25"/>
      <c r="AT30" s="24"/>
      <c r="AU30" s="24"/>
      <c r="AV30" s="24"/>
      <c r="AW30" s="25"/>
      <c r="AX30" s="24"/>
      <c r="AY30" s="24"/>
      <c r="AZ30" s="24"/>
      <c r="BA30" s="25"/>
      <c r="BB30" s="26"/>
      <c r="BC30" s="26"/>
      <c r="BD30" s="26"/>
      <c r="BE30" s="27"/>
      <c r="BF30" s="28">
        <f t="shared" si="0"/>
        <v>1.3698630136986301</v>
      </c>
      <c r="BG30" s="29">
        <f>0*100%/10</f>
        <v>0</v>
      </c>
      <c r="BH30" s="65">
        <f t="shared" si="1"/>
        <v>0</v>
      </c>
      <c r="EC30" s="9">
        <v>15</v>
      </c>
    </row>
    <row r="31" spans="1:135" ht="51" x14ac:dyDescent="0.25">
      <c r="A31" s="64">
        <v>20</v>
      </c>
      <c r="B31" s="23" t="s">
        <v>71</v>
      </c>
      <c r="C31" s="30"/>
      <c r="D31" s="52"/>
      <c r="E31" s="52"/>
      <c r="F31" s="52"/>
      <c r="G31" s="52"/>
      <c r="H31" s="32" t="s">
        <v>48</v>
      </c>
      <c r="I31" s="24"/>
      <c r="J31" s="24"/>
      <c r="K31" s="24"/>
      <c r="L31" s="24"/>
      <c r="M31" s="24"/>
      <c r="N31" s="24"/>
      <c r="O31" s="24"/>
      <c r="P31" s="24"/>
      <c r="Q31" s="25"/>
      <c r="R31" s="24"/>
      <c r="S31" s="24"/>
      <c r="T31" s="24"/>
      <c r="U31" s="25"/>
      <c r="V31" s="21"/>
      <c r="W31" s="21"/>
      <c r="X31" s="21"/>
      <c r="Y31" s="25"/>
      <c r="Z31" s="21"/>
      <c r="AA31" s="24"/>
      <c r="AB31" s="24"/>
      <c r="AC31" s="25"/>
      <c r="AD31" s="24"/>
      <c r="AE31" s="24"/>
      <c r="AF31" s="24"/>
      <c r="AG31" s="25"/>
      <c r="AH31" s="24"/>
      <c r="AI31" s="24"/>
      <c r="AJ31" s="24"/>
      <c r="AK31" s="25"/>
      <c r="AL31" s="24"/>
      <c r="AM31" s="24"/>
      <c r="AN31" s="24"/>
      <c r="AO31" s="25"/>
      <c r="AP31" s="24"/>
      <c r="AQ31" s="24"/>
      <c r="AR31" s="24"/>
      <c r="AS31" s="25"/>
      <c r="AT31" s="24"/>
      <c r="AU31" s="24"/>
      <c r="AV31" s="24"/>
      <c r="AW31" s="25"/>
      <c r="AX31" s="24"/>
      <c r="AY31" s="24"/>
      <c r="AZ31" s="24"/>
      <c r="BA31" s="25"/>
      <c r="BB31" s="24"/>
      <c r="BC31" s="26"/>
      <c r="BD31" s="26"/>
      <c r="BE31" s="27"/>
      <c r="BF31" s="28">
        <f t="shared" si="0"/>
        <v>1.3698630136986301</v>
      </c>
      <c r="BG31" s="29">
        <f>0*100%/10</f>
        <v>0</v>
      </c>
      <c r="BH31" s="65">
        <f t="shared" si="1"/>
        <v>0</v>
      </c>
      <c r="EC31" s="9">
        <v>16</v>
      </c>
    </row>
    <row r="32" spans="1:135" s="44" customFormat="1" ht="25.5" x14ac:dyDescent="0.25">
      <c r="A32" s="66"/>
      <c r="B32" s="47" t="s">
        <v>72</v>
      </c>
      <c r="C32" s="48"/>
      <c r="D32" s="54"/>
      <c r="E32" s="54"/>
      <c r="F32" s="54"/>
      <c r="G32" s="54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28"/>
      <c r="BG32" s="45"/>
      <c r="BH32" s="65"/>
      <c r="EC32" s="46">
        <v>17</v>
      </c>
    </row>
    <row r="33" spans="1:133" ht="51" x14ac:dyDescent="0.25">
      <c r="A33" s="64">
        <v>21</v>
      </c>
      <c r="B33" s="20" t="s">
        <v>73</v>
      </c>
      <c r="C33" s="30"/>
      <c r="D33" s="52"/>
      <c r="E33" s="52"/>
      <c r="F33" s="52"/>
      <c r="G33" s="52"/>
      <c r="H33" s="43" t="s">
        <v>63</v>
      </c>
      <c r="I33" s="24"/>
      <c r="J33" s="24"/>
      <c r="K33" s="24"/>
      <c r="L33" s="24"/>
      <c r="M33" s="24"/>
      <c r="N33" s="24"/>
      <c r="O33" s="24"/>
      <c r="P33" s="24"/>
      <c r="Q33" s="24"/>
      <c r="R33" s="25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5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6"/>
      <c r="BB33" s="25"/>
      <c r="BC33" s="26"/>
      <c r="BD33" s="26"/>
      <c r="BE33" s="27"/>
      <c r="BF33" s="28">
        <f t="shared" si="0"/>
        <v>1.3698630136986301</v>
      </c>
      <c r="BG33" s="29">
        <f>0*100%/3</f>
        <v>0</v>
      </c>
      <c r="BH33" s="65">
        <f t="shared" si="1"/>
        <v>0</v>
      </c>
      <c r="EC33" s="9">
        <v>18</v>
      </c>
    </row>
    <row r="34" spans="1:133" ht="25.5" x14ac:dyDescent="0.25">
      <c r="A34" s="64">
        <v>22</v>
      </c>
      <c r="B34" s="20" t="s">
        <v>74</v>
      </c>
      <c r="C34" s="30"/>
      <c r="D34" s="52"/>
      <c r="E34" s="52"/>
      <c r="F34" s="52"/>
      <c r="G34" s="52"/>
      <c r="H34" s="43" t="s">
        <v>75</v>
      </c>
      <c r="I34" s="24"/>
      <c r="J34" s="24"/>
      <c r="K34" s="24"/>
      <c r="L34" s="24"/>
      <c r="M34" s="24"/>
      <c r="N34" s="25"/>
      <c r="O34" s="24"/>
      <c r="P34" s="24"/>
      <c r="Q34" s="24"/>
      <c r="R34" s="24"/>
      <c r="S34" s="24"/>
      <c r="T34" s="24"/>
      <c r="U34" s="24"/>
      <c r="V34" s="24"/>
      <c r="W34" s="21"/>
      <c r="X34" s="30"/>
      <c r="Y34" s="30"/>
      <c r="Z34" s="30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2"/>
      <c r="AR34" s="24"/>
      <c r="AS34" s="24"/>
      <c r="AT34" s="24"/>
      <c r="AU34" s="24"/>
      <c r="AV34" s="24"/>
      <c r="AW34" s="24"/>
      <c r="AX34" s="24"/>
      <c r="AY34" s="24"/>
      <c r="AZ34" s="24"/>
      <c r="BA34" s="26"/>
      <c r="BB34" s="26"/>
      <c r="BC34" s="26"/>
      <c r="BD34" s="26"/>
      <c r="BE34" s="27"/>
      <c r="BF34" s="28">
        <f t="shared" si="0"/>
        <v>1.3698630136986301</v>
      </c>
      <c r="BG34" s="29">
        <f>0*100%/2</f>
        <v>0</v>
      </c>
      <c r="BH34" s="65">
        <f t="shared" si="1"/>
        <v>0</v>
      </c>
      <c r="EC34" s="9">
        <v>19</v>
      </c>
    </row>
    <row r="35" spans="1:133" ht="38.25" x14ac:dyDescent="0.25">
      <c r="A35" s="64">
        <v>23</v>
      </c>
      <c r="B35" s="23" t="s">
        <v>76</v>
      </c>
      <c r="C35" s="30"/>
      <c r="D35" s="52"/>
      <c r="E35" s="52"/>
      <c r="F35" s="52"/>
      <c r="G35" s="52"/>
      <c r="H35" s="43" t="s">
        <v>77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5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6"/>
      <c r="AY35" s="26"/>
      <c r="AZ35" s="26"/>
      <c r="BA35" s="25"/>
      <c r="BB35" s="26"/>
      <c r="BC35" s="26"/>
      <c r="BD35" s="26"/>
      <c r="BE35" s="27"/>
      <c r="BF35" s="28">
        <f t="shared" si="0"/>
        <v>1.3698630136986301</v>
      </c>
      <c r="BG35" s="29">
        <f>0*100%/2</f>
        <v>0</v>
      </c>
      <c r="BH35" s="65">
        <f t="shared" si="1"/>
        <v>0</v>
      </c>
      <c r="EC35" s="9">
        <v>20</v>
      </c>
    </row>
    <row r="36" spans="1:133" ht="25.5" x14ac:dyDescent="0.25">
      <c r="A36" s="64">
        <v>24</v>
      </c>
      <c r="B36" s="23" t="s">
        <v>78</v>
      </c>
      <c r="C36" s="30"/>
      <c r="D36" s="52"/>
      <c r="E36" s="52"/>
      <c r="F36" s="52"/>
      <c r="G36" s="52"/>
      <c r="H36" s="43" t="s">
        <v>63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5"/>
      <c r="V36" s="25"/>
      <c r="W36" s="25"/>
      <c r="X36" s="24"/>
      <c r="Y36" s="24"/>
      <c r="Z36" s="30"/>
      <c r="AA36" s="30"/>
      <c r="AB36" s="30"/>
      <c r="AC36" s="30"/>
      <c r="AD36" s="30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5"/>
      <c r="AQ36" s="25"/>
      <c r="AR36" s="24"/>
      <c r="AS36" s="24"/>
      <c r="AT36" s="24"/>
      <c r="AU36" s="24"/>
      <c r="AV36" s="24"/>
      <c r="AW36" s="24"/>
      <c r="AX36" s="24"/>
      <c r="AY36" s="24"/>
      <c r="AZ36" s="24"/>
      <c r="BA36" s="26"/>
      <c r="BB36" s="26"/>
      <c r="BC36" s="26"/>
      <c r="BD36" s="26"/>
      <c r="BE36" s="27"/>
      <c r="BF36" s="28">
        <f t="shared" si="0"/>
        <v>1.3698630136986301</v>
      </c>
      <c r="BG36" s="29">
        <f>0*100%/2</f>
        <v>0</v>
      </c>
      <c r="BH36" s="65">
        <f t="shared" si="1"/>
        <v>0</v>
      </c>
      <c r="EC36" s="9">
        <v>21</v>
      </c>
    </row>
    <row r="37" spans="1:133" ht="25.5" x14ac:dyDescent="0.25">
      <c r="A37" s="64">
        <v>25</v>
      </c>
      <c r="B37" s="23" t="s">
        <v>79</v>
      </c>
      <c r="C37" s="30"/>
      <c r="D37" s="52"/>
      <c r="E37" s="52"/>
      <c r="F37" s="52"/>
      <c r="G37" s="52"/>
      <c r="H37" s="43" t="s">
        <v>52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30"/>
      <c r="AA37" s="30"/>
      <c r="AB37" s="30"/>
      <c r="AC37" s="25"/>
      <c r="AD37" s="30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5"/>
      <c r="BA37" s="26"/>
      <c r="BB37" s="26"/>
      <c r="BC37" s="26"/>
      <c r="BD37" s="26"/>
      <c r="BE37" s="27"/>
      <c r="BF37" s="28">
        <f t="shared" si="0"/>
        <v>1.3698630136986301</v>
      </c>
      <c r="BG37" s="29">
        <f>0*100%/2</f>
        <v>0</v>
      </c>
      <c r="BH37" s="65">
        <f t="shared" si="1"/>
        <v>0</v>
      </c>
      <c r="EC37" s="9"/>
    </row>
    <row r="38" spans="1:133" ht="89.25" x14ac:dyDescent="0.25">
      <c r="A38" s="64">
        <v>26</v>
      </c>
      <c r="B38" s="20" t="s">
        <v>80</v>
      </c>
      <c r="C38" s="30"/>
      <c r="D38" s="52"/>
      <c r="E38" s="52"/>
      <c r="F38" s="52"/>
      <c r="G38" s="52"/>
      <c r="H38" s="43" t="s">
        <v>81</v>
      </c>
      <c r="I38" s="24"/>
      <c r="J38" s="24"/>
      <c r="K38" s="30"/>
      <c r="L38" s="25"/>
      <c r="M38" s="24"/>
      <c r="N38" s="24"/>
      <c r="O38" s="24"/>
      <c r="P38" s="24"/>
      <c r="Q38" s="25"/>
      <c r="R38" s="24"/>
      <c r="S38" s="24"/>
      <c r="T38" s="24"/>
      <c r="U38" s="25"/>
      <c r="V38" s="21"/>
      <c r="W38" s="21"/>
      <c r="X38" s="21"/>
      <c r="Y38" s="25"/>
      <c r="Z38" s="21"/>
      <c r="AA38" s="24"/>
      <c r="AB38" s="24"/>
      <c r="AC38" s="25"/>
      <c r="AD38" s="24"/>
      <c r="AE38" s="24"/>
      <c r="AF38" s="24"/>
      <c r="AG38" s="25"/>
      <c r="AH38" s="24"/>
      <c r="AI38" s="24"/>
      <c r="AJ38" s="24"/>
      <c r="AK38" s="25"/>
      <c r="AL38" s="24"/>
      <c r="AM38" s="24"/>
      <c r="AN38" s="24"/>
      <c r="AO38" s="25"/>
      <c r="AP38" s="24"/>
      <c r="AQ38" s="24"/>
      <c r="AR38" s="24"/>
      <c r="AS38" s="25"/>
      <c r="AT38" s="24"/>
      <c r="AU38" s="24"/>
      <c r="AV38" s="24"/>
      <c r="AW38" s="25"/>
      <c r="AX38" s="24"/>
      <c r="AY38" s="24"/>
      <c r="AZ38" s="24"/>
      <c r="BA38" s="25"/>
      <c r="BB38" s="26"/>
      <c r="BC38" s="26"/>
      <c r="BD38" s="26"/>
      <c r="BE38" s="81"/>
      <c r="BF38" s="28">
        <f t="shared" si="0"/>
        <v>1.3698630136986301</v>
      </c>
      <c r="BG38" s="29">
        <f>0*100%/11</f>
        <v>0</v>
      </c>
      <c r="BH38" s="65">
        <f t="shared" si="1"/>
        <v>0</v>
      </c>
      <c r="EC38" s="9">
        <v>22</v>
      </c>
    </row>
    <row r="39" spans="1:133" s="44" customFormat="1" ht="30.75" customHeight="1" x14ac:dyDescent="0.25">
      <c r="A39" s="66"/>
      <c r="B39" s="47" t="s">
        <v>82</v>
      </c>
      <c r="C39" s="48"/>
      <c r="D39" s="55"/>
      <c r="E39" s="55"/>
      <c r="F39" s="55"/>
      <c r="G39" s="55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28">
        <f t="shared" si="0"/>
        <v>1.3698630136986301</v>
      </c>
      <c r="BG39" s="45">
        <f t="shared" ref="BG39:BG43" si="2">0*100%/12</f>
        <v>0</v>
      </c>
      <c r="BH39" s="65">
        <f t="shared" si="1"/>
        <v>0</v>
      </c>
      <c r="EC39" s="46">
        <v>23</v>
      </c>
    </row>
    <row r="40" spans="1:133" x14ac:dyDescent="0.25">
      <c r="A40" s="64">
        <v>27</v>
      </c>
      <c r="B40" s="23" t="s">
        <v>83</v>
      </c>
      <c r="C40" s="30"/>
      <c r="D40" s="56"/>
      <c r="E40" s="56"/>
      <c r="F40" s="56"/>
      <c r="G40" s="56"/>
      <c r="H40" s="43" t="s">
        <v>84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1"/>
      <c r="U40" s="21"/>
      <c r="V40" s="21"/>
      <c r="W40" s="21"/>
      <c r="X40" s="21"/>
      <c r="Y40" s="21"/>
      <c r="Z40" s="24"/>
      <c r="AA40" s="24"/>
      <c r="AB40" s="24"/>
      <c r="AC40" s="24"/>
      <c r="AD40" s="24"/>
      <c r="AE40" s="24"/>
      <c r="AF40" s="25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5"/>
      <c r="BB40" s="26"/>
      <c r="BC40" s="26"/>
      <c r="BD40" s="24"/>
      <c r="BE40" s="27"/>
      <c r="BF40" s="28">
        <f t="shared" si="0"/>
        <v>1.3698630136986301</v>
      </c>
      <c r="BG40" s="29">
        <f>0*100%/2</f>
        <v>0</v>
      </c>
      <c r="BH40" s="65">
        <f t="shared" si="1"/>
        <v>0</v>
      </c>
      <c r="EC40" s="9">
        <v>24</v>
      </c>
    </row>
    <row r="41" spans="1:133" ht="25.5" x14ac:dyDescent="0.25">
      <c r="A41" s="64">
        <v>28</v>
      </c>
      <c r="B41" s="23" t="s">
        <v>85</v>
      </c>
      <c r="C41" s="30"/>
      <c r="D41" s="56"/>
      <c r="E41" s="56"/>
      <c r="F41" s="56"/>
      <c r="G41" s="56"/>
      <c r="H41" s="43" t="s">
        <v>75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30"/>
      <c r="AI41" s="30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6"/>
      <c r="BB41" s="26"/>
      <c r="BC41" s="25"/>
      <c r="BD41" s="26"/>
      <c r="BE41" s="27"/>
      <c r="BF41" s="28">
        <f t="shared" si="0"/>
        <v>1.3698630136986301</v>
      </c>
      <c r="BG41" s="29">
        <f>0*100%/2</f>
        <v>0</v>
      </c>
      <c r="BH41" s="65">
        <f t="shared" si="1"/>
        <v>0</v>
      </c>
      <c r="EC41" s="9"/>
    </row>
    <row r="42" spans="1:133" ht="38.25" x14ac:dyDescent="0.25">
      <c r="A42" s="64">
        <v>29</v>
      </c>
      <c r="B42" s="23" t="s">
        <v>86</v>
      </c>
      <c r="C42" s="30"/>
      <c r="D42" s="30"/>
      <c r="E42" s="30"/>
      <c r="F42" s="30"/>
      <c r="G42" s="30"/>
      <c r="H42" s="43" t="s">
        <v>46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1"/>
      <c r="V42" s="21"/>
      <c r="W42" s="21"/>
      <c r="X42" s="21"/>
      <c r="Y42" s="21"/>
      <c r="Z42" s="30"/>
      <c r="AA42" s="24"/>
      <c r="AB42" s="24"/>
      <c r="AC42" s="21"/>
      <c r="AD42" s="21"/>
      <c r="AE42" s="21"/>
      <c r="AF42" s="21"/>
      <c r="AG42" s="21"/>
      <c r="AH42" s="25"/>
      <c r="AI42" s="25"/>
      <c r="AJ42" s="24"/>
      <c r="AK42" s="24"/>
      <c r="AL42" s="24"/>
      <c r="AM42" s="24"/>
      <c r="AN42" s="24"/>
      <c r="AO42" s="21"/>
      <c r="AP42" s="21"/>
      <c r="AQ42" s="24"/>
      <c r="AR42" s="24"/>
      <c r="AS42" s="24"/>
      <c r="AT42" s="24"/>
      <c r="AU42" s="24"/>
      <c r="AV42" s="24"/>
      <c r="AW42" s="24"/>
      <c r="AX42" s="21"/>
      <c r="AY42" s="24"/>
      <c r="AZ42" s="24"/>
      <c r="BA42" s="24"/>
      <c r="BB42" s="24"/>
      <c r="BC42" s="24"/>
      <c r="BD42" s="26"/>
      <c r="BE42" s="27"/>
      <c r="BF42" s="28">
        <f t="shared" si="0"/>
        <v>1.3698630136986301</v>
      </c>
      <c r="BG42" s="29">
        <f>0*100%/1</f>
        <v>0</v>
      </c>
      <c r="BH42" s="65">
        <f t="shared" si="1"/>
        <v>0</v>
      </c>
      <c r="EC42" s="9">
        <v>25</v>
      </c>
    </row>
    <row r="43" spans="1:133" s="44" customFormat="1" ht="25.5" x14ac:dyDescent="0.25">
      <c r="A43" s="66"/>
      <c r="B43" s="47" t="s">
        <v>87</v>
      </c>
      <c r="C43" s="48"/>
      <c r="D43" s="48"/>
      <c r="E43" s="48"/>
      <c r="F43" s="48"/>
      <c r="G43" s="48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28">
        <f t="shared" si="0"/>
        <v>1.3698630136986301</v>
      </c>
      <c r="BG43" s="45">
        <f t="shared" si="2"/>
        <v>0</v>
      </c>
      <c r="BH43" s="65">
        <f t="shared" si="1"/>
        <v>0</v>
      </c>
      <c r="EC43" s="46">
        <v>26</v>
      </c>
    </row>
    <row r="44" spans="1:133" ht="60" x14ac:dyDescent="0.25">
      <c r="A44" s="64">
        <v>30</v>
      </c>
      <c r="B44" s="31" t="s">
        <v>88</v>
      </c>
      <c r="C44" s="30"/>
      <c r="D44" s="30"/>
      <c r="E44" s="30"/>
      <c r="F44" s="30"/>
      <c r="G44" s="30"/>
      <c r="H44" s="43" t="s">
        <v>89</v>
      </c>
      <c r="I44" s="24"/>
      <c r="J44" s="25"/>
      <c r="K44" s="24"/>
      <c r="L44" s="24"/>
      <c r="M44" s="24"/>
      <c r="N44" s="24"/>
      <c r="O44" s="24"/>
      <c r="P44" s="24"/>
      <c r="Q44" s="24"/>
      <c r="R44" s="30"/>
      <c r="S44" s="24"/>
      <c r="T44" s="24"/>
      <c r="U44" s="21"/>
      <c r="V44" s="21"/>
      <c r="W44" s="21"/>
      <c r="X44" s="21"/>
      <c r="Y44" s="21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6"/>
      <c r="BB44" s="26"/>
      <c r="BC44" s="26"/>
      <c r="BD44" s="26"/>
      <c r="BE44" s="27"/>
      <c r="BF44" s="28">
        <f t="shared" si="0"/>
        <v>1.3698630136986301</v>
      </c>
      <c r="BG44" s="29">
        <f>0*100%/1</f>
        <v>0</v>
      </c>
      <c r="BH44" s="65">
        <f t="shared" si="1"/>
        <v>0</v>
      </c>
      <c r="EC44" s="9">
        <v>27</v>
      </c>
    </row>
    <row r="45" spans="1:133" ht="38.25" x14ac:dyDescent="0.25">
      <c r="A45" s="64">
        <v>31</v>
      </c>
      <c r="B45" s="23" t="s">
        <v>90</v>
      </c>
      <c r="C45" s="30"/>
      <c r="D45" s="30"/>
      <c r="E45" s="30"/>
      <c r="F45" s="30"/>
      <c r="G45" s="30"/>
      <c r="H45" s="43" t="s">
        <v>91</v>
      </c>
      <c r="I45" s="24"/>
      <c r="J45" s="25"/>
      <c r="K45" s="24"/>
      <c r="L45" s="24"/>
      <c r="M45" s="24"/>
      <c r="N45" s="24"/>
      <c r="O45" s="24"/>
      <c r="P45" s="24"/>
      <c r="Q45" s="24"/>
      <c r="R45" s="24"/>
      <c r="S45" s="30"/>
      <c r="T45" s="24"/>
      <c r="U45" s="24"/>
      <c r="V45" s="24"/>
      <c r="W45" s="24"/>
      <c r="X45" s="24"/>
      <c r="Y45" s="25"/>
      <c r="Z45" s="24"/>
      <c r="AA45" s="30"/>
      <c r="AB45" s="24"/>
      <c r="AC45" s="24"/>
      <c r="AD45" s="24"/>
      <c r="AE45" s="30"/>
      <c r="AF45" s="24"/>
      <c r="AG45" s="24"/>
      <c r="AH45" s="24"/>
      <c r="AI45" s="24"/>
      <c r="AJ45" s="24"/>
      <c r="AK45" s="24"/>
      <c r="AL45" s="24"/>
      <c r="AM45" s="24"/>
      <c r="AN45" s="24"/>
      <c r="AO45" s="25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7"/>
      <c r="BF45" s="28">
        <f t="shared" si="0"/>
        <v>1.3698630136986301</v>
      </c>
      <c r="BG45" s="29">
        <f>0*100%/3</f>
        <v>0</v>
      </c>
      <c r="BH45" s="65">
        <f t="shared" si="1"/>
        <v>0</v>
      </c>
      <c r="EC45" s="9">
        <v>28</v>
      </c>
    </row>
    <row r="46" spans="1:133" s="44" customFormat="1" ht="25.5" x14ac:dyDescent="0.25">
      <c r="A46" s="66"/>
      <c r="B46" s="47" t="s">
        <v>92</v>
      </c>
      <c r="C46" s="48"/>
      <c r="D46" s="48"/>
      <c r="E46" s="48"/>
      <c r="F46" s="48"/>
      <c r="G46" s="48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28"/>
      <c r="BG46" s="45"/>
      <c r="BH46" s="65"/>
      <c r="EC46" s="46">
        <v>29</v>
      </c>
    </row>
    <row r="47" spans="1:133" s="44" customFormat="1" x14ac:dyDescent="0.25">
      <c r="A47" s="66"/>
      <c r="B47" s="47" t="s">
        <v>93</v>
      </c>
      <c r="C47" s="48"/>
      <c r="D47" s="48"/>
      <c r="E47" s="48"/>
      <c r="F47" s="48"/>
      <c r="G47" s="48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28"/>
      <c r="BG47" s="45"/>
      <c r="BH47" s="65"/>
    </row>
    <row r="48" spans="1:133" ht="25.5" x14ac:dyDescent="0.25">
      <c r="A48" s="64">
        <v>32</v>
      </c>
      <c r="B48" s="23" t="s">
        <v>94</v>
      </c>
      <c r="C48" s="30"/>
      <c r="D48" s="30"/>
      <c r="E48" s="30"/>
      <c r="F48" s="30"/>
      <c r="G48" s="30"/>
      <c r="H48" s="32" t="s">
        <v>75</v>
      </c>
      <c r="I48" s="24"/>
      <c r="J48" s="24"/>
      <c r="K48" s="24"/>
      <c r="L48" s="24"/>
      <c r="M48" s="24"/>
      <c r="N48" s="30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30"/>
      <c r="AC48" s="24"/>
      <c r="AD48" s="24"/>
      <c r="AE48" s="24"/>
      <c r="AF48" s="24"/>
      <c r="AG48" s="24"/>
      <c r="AH48" s="24"/>
      <c r="AI48" s="24"/>
      <c r="AJ48" s="30"/>
      <c r="AK48" s="30"/>
      <c r="AL48" s="30"/>
      <c r="AM48" s="30"/>
      <c r="AN48" s="33"/>
      <c r="AO48" s="33"/>
      <c r="AP48" s="33"/>
      <c r="AQ48" s="33"/>
      <c r="AR48" s="33"/>
      <c r="AS48" s="33"/>
      <c r="AT48" s="24"/>
      <c r="AU48" s="24"/>
      <c r="AV48" s="30"/>
      <c r="AW48" s="24"/>
      <c r="AX48" s="24"/>
      <c r="AY48" s="24"/>
      <c r="AZ48" s="30"/>
      <c r="BA48" s="24"/>
      <c r="BB48" s="24"/>
      <c r="BC48" s="24"/>
      <c r="BD48" s="34"/>
      <c r="BE48" s="27"/>
      <c r="BF48" s="28">
        <f t="shared" si="0"/>
        <v>1.3698630136986301</v>
      </c>
      <c r="BG48" s="29">
        <f>0*100%/1</f>
        <v>0</v>
      </c>
      <c r="BH48" s="65">
        <f t="shared" si="1"/>
        <v>0</v>
      </c>
    </row>
    <row r="49" spans="1:61" ht="25.5" x14ac:dyDescent="0.25">
      <c r="A49" s="64">
        <v>33</v>
      </c>
      <c r="B49" s="23" t="s">
        <v>95</v>
      </c>
      <c r="C49" s="30"/>
      <c r="D49" s="30"/>
      <c r="E49" s="30"/>
      <c r="F49" s="30"/>
      <c r="G49" s="30"/>
      <c r="H49" s="43" t="s">
        <v>96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1"/>
      <c r="U49" s="21"/>
      <c r="V49" s="21"/>
      <c r="W49" s="21"/>
      <c r="X49" s="21"/>
      <c r="Y49" s="21"/>
      <c r="Z49" s="24"/>
      <c r="AA49" s="24"/>
      <c r="AB49" s="24"/>
      <c r="AC49" s="24"/>
      <c r="AD49" s="24"/>
      <c r="AE49" s="24"/>
      <c r="AF49" s="30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5"/>
      <c r="AU49" s="24"/>
      <c r="AV49" s="24"/>
      <c r="AW49" s="24"/>
      <c r="AX49" s="24"/>
      <c r="AY49" s="24"/>
      <c r="AZ49" s="30"/>
      <c r="BA49" s="26"/>
      <c r="BB49" s="26"/>
      <c r="BC49" s="24"/>
      <c r="BD49" s="26"/>
      <c r="BE49" s="27"/>
      <c r="BF49" s="28">
        <f t="shared" si="0"/>
        <v>1.3698630136986301</v>
      </c>
      <c r="BG49" s="29">
        <f>0*100%/1</f>
        <v>0</v>
      </c>
      <c r="BH49" s="65">
        <f t="shared" si="1"/>
        <v>0</v>
      </c>
    </row>
    <row r="50" spans="1:61" ht="25.5" x14ac:dyDescent="0.25">
      <c r="A50" s="64">
        <v>34</v>
      </c>
      <c r="B50" s="23" t="s">
        <v>97</v>
      </c>
      <c r="C50" s="30"/>
      <c r="D50" s="30"/>
      <c r="E50" s="30"/>
      <c r="F50" s="30"/>
      <c r="G50" s="30"/>
      <c r="H50" s="43" t="s">
        <v>98</v>
      </c>
      <c r="I50" s="21"/>
      <c r="J50" s="21"/>
      <c r="K50" s="21"/>
      <c r="L50" s="21"/>
      <c r="M50" s="21"/>
      <c r="N50" s="21"/>
      <c r="O50" s="30"/>
      <c r="P50" s="30"/>
      <c r="Q50" s="30"/>
      <c r="R50" s="30"/>
      <c r="S50" s="21"/>
      <c r="T50" s="30"/>
      <c r="U50" s="30"/>
      <c r="V50" s="30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2"/>
      <c r="AH50" s="22"/>
      <c r="AI50" s="22"/>
      <c r="AJ50" s="39"/>
      <c r="AK50" s="21"/>
      <c r="AL50" s="21"/>
      <c r="AM50" s="21"/>
      <c r="AN50" s="30"/>
      <c r="AO50" s="30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7"/>
      <c r="BF50" s="28">
        <f t="shared" si="0"/>
        <v>1.3698630136986301</v>
      </c>
      <c r="BG50" s="29">
        <f>0*100%/1</f>
        <v>0</v>
      </c>
      <c r="BH50" s="65">
        <f t="shared" si="1"/>
        <v>0</v>
      </c>
    </row>
    <row r="51" spans="1:61" ht="25.5" x14ac:dyDescent="0.25">
      <c r="A51" s="64">
        <v>35</v>
      </c>
      <c r="B51" s="23" t="s">
        <v>99</v>
      </c>
      <c r="C51" s="30"/>
      <c r="D51" s="30"/>
      <c r="E51" s="30"/>
      <c r="F51" s="30"/>
      <c r="G51" s="30"/>
      <c r="H51" s="43" t="s">
        <v>75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30"/>
      <c r="U51" s="21"/>
      <c r="V51" s="21"/>
      <c r="W51" s="30"/>
      <c r="X51" s="21"/>
      <c r="Y51" s="21"/>
      <c r="Z51" s="21"/>
      <c r="AA51" s="30"/>
      <c r="AB51" s="21"/>
      <c r="AC51" s="30"/>
      <c r="AD51" s="21"/>
      <c r="AE51" s="21"/>
      <c r="AF51" s="30"/>
      <c r="AG51" s="21"/>
      <c r="AH51" s="21"/>
      <c r="AI51" s="21"/>
      <c r="AJ51" s="30"/>
      <c r="AK51" s="21"/>
      <c r="AL51" s="21"/>
      <c r="AM51" s="21"/>
      <c r="AN51" s="21"/>
      <c r="AO51" s="21"/>
      <c r="AP51" s="21"/>
      <c r="AQ51" s="21"/>
      <c r="AR51" s="21"/>
      <c r="AS51" s="21"/>
      <c r="AT51" s="22"/>
      <c r="AU51" s="22"/>
      <c r="AV51" s="22"/>
      <c r="AW51" s="21"/>
      <c r="AX51" s="21"/>
      <c r="AY51" s="21"/>
      <c r="AZ51" s="21"/>
      <c r="BA51" s="21"/>
      <c r="BB51" s="21"/>
      <c r="BC51" s="21"/>
      <c r="BD51" s="21"/>
      <c r="BE51" s="27"/>
      <c r="BF51" s="28">
        <f t="shared" si="0"/>
        <v>1.3698630136986301</v>
      </c>
      <c r="BG51" s="29">
        <f>0*100%/1</f>
        <v>0</v>
      </c>
      <c r="BH51" s="65">
        <f t="shared" si="1"/>
        <v>0</v>
      </c>
    </row>
    <row r="52" spans="1:61" ht="51" x14ac:dyDescent="0.25">
      <c r="A52" s="64">
        <v>36</v>
      </c>
      <c r="B52" s="23" t="s">
        <v>100</v>
      </c>
      <c r="C52" s="30"/>
      <c r="D52" s="30"/>
      <c r="E52" s="30"/>
      <c r="F52" s="30"/>
      <c r="G52" s="30"/>
      <c r="H52" s="43" t="s">
        <v>101</v>
      </c>
      <c r="I52" s="35"/>
      <c r="J52" s="35"/>
      <c r="K52" s="35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33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33"/>
      <c r="BA52" s="24"/>
      <c r="BB52" s="24"/>
      <c r="BC52" s="24"/>
      <c r="BD52" s="24"/>
      <c r="BE52" s="27"/>
      <c r="BF52" s="28">
        <f t="shared" si="0"/>
        <v>1.3698630136986301</v>
      </c>
      <c r="BG52" s="29">
        <f>0*100%/2</f>
        <v>0</v>
      </c>
      <c r="BH52" s="65">
        <f t="shared" si="1"/>
        <v>0</v>
      </c>
    </row>
    <row r="53" spans="1:61" ht="25.5" x14ac:dyDescent="0.25">
      <c r="A53" s="64">
        <v>37</v>
      </c>
      <c r="B53" s="23" t="s">
        <v>102</v>
      </c>
      <c r="C53" s="30"/>
      <c r="D53" s="30"/>
      <c r="E53" s="30"/>
      <c r="F53" s="30"/>
      <c r="G53" s="30"/>
      <c r="H53" s="43" t="s">
        <v>103</v>
      </c>
      <c r="I53" s="24"/>
      <c r="J53" s="24"/>
      <c r="K53" s="24"/>
      <c r="L53" s="24"/>
      <c r="M53" s="24"/>
      <c r="N53" s="24"/>
      <c r="O53" s="30"/>
      <c r="P53" s="30"/>
      <c r="Q53" s="30"/>
      <c r="R53" s="30"/>
      <c r="S53" s="30"/>
      <c r="T53" s="24"/>
      <c r="U53" s="24"/>
      <c r="V53" s="30"/>
      <c r="W53" s="30"/>
      <c r="X53" s="24"/>
      <c r="Y53" s="24"/>
      <c r="Z53" s="30"/>
      <c r="AA53" s="30"/>
      <c r="AB53" s="30"/>
      <c r="AC53" s="24"/>
      <c r="AD53" s="24"/>
      <c r="AE53" s="24"/>
      <c r="AF53" s="30"/>
      <c r="AG53" s="24"/>
      <c r="AH53" s="24"/>
      <c r="AI53" s="24"/>
      <c r="AJ53" s="30"/>
      <c r="AK53" s="24"/>
      <c r="AL53" s="24"/>
      <c r="AM53" s="24"/>
      <c r="AN53" s="24"/>
      <c r="AO53" s="30"/>
      <c r="AP53" s="24"/>
      <c r="AQ53" s="24"/>
      <c r="AR53" s="24"/>
      <c r="AS53" s="30"/>
      <c r="AT53" s="24"/>
      <c r="AU53" s="30"/>
      <c r="AV53" s="33"/>
      <c r="AW53" s="33"/>
      <c r="AX53" s="33"/>
      <c r="AY53" s="33"/>
      <c r="AZ53" s="33"/>
      <c r="BA53" s="33"/>
      <c r="BB53" s="24"/>
      <c r="BC53" s="24"/>
      <c r="BD53" s="24"/>
      <c r="BE53" s="27"/>
      <c r="BF53" s="28">
        <f t="shared" si="0"/>
        <v>1.3698630136986301</v>
      </c>
      <c r="BG53" s="29">
        <f>0*100%/1</f>
        <v>0</v>
      </c>
      <c r="BH53" s="65">
        <f t="shared" si="1"/>
        <v>0</v>
      </c>
    </row>
    <row r="54" spans="1:61" x14ac:dyDescent="0.25">
      <c r="A54" s="64">
        <v>38</v>
      </c>
      <c r="B54" s="23" t="s">
        <v>104</v>
      </c>
      <c r="C54" s="30"/>
      <c r="D54" s="30"/>
      <c r="E54" s="30"/>
      <c r="F54" s="30"/>
      <c r="G54" s="30"/>
      <c r="H54" s="43" t="s">
        <v>105</v>
      </c>
      <c r="I54" s="21"/>
      <c r="J54" s="21"/>
      <c r="K54" s="21"/>
      <c r="L54" s="21"/>
      <c r="M54" s="42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2"/>
      <c r="AL54" s="22"/>
      <c r="AM54" s="22"/>
      <c r="AN54" s="22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30"/>
      <c r="BB54" s="30"/>
      <c r="BC54" s="30"/>
      <c r="BD54" s="30"/>
      <c r="BE54" s="27"/>
      <c r="BF54" s="28">
        <f t="shared" si="0"/>
        <v>1.3698630136986301</v>
      </c>
      <c r="BG54" s="29">
        <f>0*100%/2</f>
        <v>0</v>
      </c>
      <c r="BH54" s="65">
        <f t="shared" si="1"/>
        <v>0</v>
      </c>
    </row>
    <row r="55" spans="1:61" ht="25.5" x14ac:dyDescent="0.25">
      <c r="A55" s="64">
        <v>39</v>
      </c>
      <c r="B55" s="23" t="s">
        <v>106</v>
      </c>
      <c r="C55" s="30"/>
      <c r="D55" s="30"/>
      <c r="E55" s="30"/>
      <c r="F55" s="30"/>
      <c r="G55" s="30"/>
      <c r="H55" s="43" t="s">
        <v>107</v>
      </c>
      <c r="I55" s="21"/>
      <c r="J55" s="21"/>
      <c r="K55" s="21"/>
      <c r="L55" s="21"/>
      <c r="M55" s="21"/>
      <c r="N55" s="22"/>
      <c r="O55" s="22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30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2"/>
      <c r="BA55" s="21"/>
      <c r="BB55" s="21"/>
      <c r="BC55" s="21"/>
      <c r="BD55" s="21"/>
      <c r="BE55" s="27"/>
      <c r="BF55" s="28">
        <f t="shared" si="0"/>
        <v>1.3698630136986301</v>
      </c>
      <c r="BG55" s="29">
        <f>0*100%/2</f>
        <v>0</v>
      </c>
      <c r="BH55" s="65">
        <f t="shared" si="1"/>
        <v>0</v>
      </c>
    </row>
    <row r="56" spans="1:61" ht="25.5" x14ac:dyDescent="0.25">
      <c r="A56" s="64">
        <v>40</v>
      </c>
      <c r="B56" s="23" t="s">
        <v>108</v>
      </c>
      <c r="C56" s="30"/>
      <c r="D56" s="30"/>
      <c r="E56" s="30"/>
      <c r="F56" s="30"/>
      <c r="G56" s="30"/>
      <c r="H56" s="43" t="s">
        <v>109</v>
      </c>
      <c r="I56" s="21"/>
      <c r="J56" s="21"/>
      <c r="K56" s="21"/>
      <c r="L56" s="21"/>
      <c r="M56" s="21"/>
      <c r="N56" s="22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2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7"/>
      <c r="BF56" s="28">
        <f t="shared" si="0"/>
        <v>1.3698630136986301</v>
      </c>
      <c r="BG56" s="29">
        <f>0*100%/2</f>
        <v>0</v>
      </c>
      <c r="BH56" s="65">
        <f t="shared" si="1"/>
        <v>0</v>
      </c>
    </row>
    <row r="57" spans="1:61" ht="25.5" x14ac:dyDescent="0.25">
      <c r="A57" s="64">
        <v>41</v>
      </c>
      <c r="B57" s="23" t="s">
        <v>110</v>
      </c>
      <c r="C57" s="30"/>
      <c r="D57" s="30"/>
      <c r="E57" s="30"/>
      <c r="F57" s="30"/>
      <c r="G57" s="30"/>
      <c r="H57" s="32" t="s">
        <v>111</v>
      </c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2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2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7"/>
      <c r="BF57" s="28">
        <f t="shared" si="0"/>
        <v>1.3698630136986301</v>
      </c>
      <c r="BG57" s="29">
        <f>0*100%/2</f>
        <v>0</v>
      </c>
      <c r="BH57" s="65">
        <f t="shared" si="1"/>
        <v>0</v>
      </c>
    </row>
    <row r="58" spans="1:61" ht="140.25" x14ac:dyDescent="0.25">
      <c r="A58" s="64">
        <v>42</v>
      </c>
      <c r="B58" s="23" t="s">
        <v>112</v>
      </c>
      <c r="C58" s="30"/>
      <c r="D58" s="30"/>
      <c r="E58" s="30"/>
      <c r="F58" s="30"/>
      <c r="G58" s="30"/>
      <c r="H58" s="32" t="s">
        <v>75</v>
      </c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3"/>
      <c r="V58" s="33"/>
      <c r="W58" s="33"/>
      <c r="X58" s="33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27"/>
      <c r="BF58" s="28">
        <f t="shared" si="0"/>
        <v>1.3698630136986301</v>
      </c>
      <c r="BG58" s="29">
        <f>0*100%/1</f>
        <v>0</v>
      </c>
      <c r="BH58" s="65">
        <f t="shared" si="1"/>
        <v>0</v>
      </c>
      <c r="BI58" s="41"/>
    </row>
    <row r="59" spans="1:61" ht="25.5" x14ac:dyDescent="0.25">
      <c r="A59" s="64">
        <v>43</v>
      </c>
      <c r="B59" s="23" t="s">
        <v>113</v>
      </c>
      <c r="C59" s="30"/>
      <c r="D59" s="30"/>
      <c r="E59" s="30"/>
      <c r="F59" s="30"/>
      <c r="G59" s="30"/>
      <c r="H59" s="32" t="s">
        <v>114</v>
      </c>
      <c r="I59" s="30"/>
      <c r="J59" s="30"/>
      <c r="K59" s="30"/>
      <c r="L59" s="30"/>
      <c r="M59" s="30"/>
      <c r="N59" s="30"/>
      <c r="O59" s="33"/>
      <c r="P59" s="33"/>
      <c r="Q59" s="33"/>
      <c r="R59" s="33"/>
      <c r="S59" s="33"/>
      <c r="T59" s="33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28">
        <f t="shared" si="0"/>
        <v>1.3698630136986301</v>
      </c>
      <c r="BG59" s="29">
        <f>0*100%/1</f>
        <v>0</v>
      </c>
      <c r="BH59" s="65">
        <f t="shared" si="1"/>
        <v>0</v>
      </c>
    </row>
    <row r="60" spans="1:61" ht="25.5" x14ac:dyDescent="0.25">
      <c r="A60" s="64">
        <v>44</v>
      </c>
      <c r="B60" s="23" t="s">
        <v>115</v>
      </c>
      <c r="C60" s="30"/>
      <c r="D60" s="30"/>
      <c r="E60" s="30"/>
      <c r="F60" s="30"/>
      <c r="G60" s="30"/>
      <c r="H60" s="43" t="s">
        <v>75</v>
      </c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3"/>
      <c r="Z60" s="33"/>
      <c r="AA60" s="33"/>
      <c r="AB60" s="33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27"/>
      <c r="BF60" s="28">
        <f t="shared" si="0"/>
        <v>1.3698630136986301</v>
      </c>
      <c r="BG60" s="29">
        <f>0*100%/1</f>
        <v>0</v>
      </c>
      <c r="BH60" s="65">
        <f t="shared" si="1"/>
        <v>0</v>
      </c>
    </row>
    <row r="61" spans="1:61" ht="25.5" x14ac:dyDescent="0.25">
      <c r="A61" s="64">
        <v>45</v>
      </c>
      <c r="B61" s="23" t="s">
        <v>116</v>
      </c>
      <c r="C61" s="30"/>
      <c r="D61" s="30"/>
      <c r="E61" s="30"/>
      <c r="F61" s="30"/>
      <c r="G61" s="30"/>
      <c r="H61" s="43" t="s">
        <v>63</v>
      </c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3"/>
      <c r="AH61" s="33"/>
      <c r="AI61" s="33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27"/>
      <c r="BF61" s="28">
        <f t="shared" si="0"/>
        <v>1.3698630136986301</v>
      </c>
      <c r="BG61" s="29">
        <f>0*100%/1</f>
        <v>0</v>
      </c>
      <c r="BH61" s="65">
        <f t="shared" si="1"/>
        <v>0</v>
      </c>
    </row>
    <row r="62" spans="1:61" ht="25.5" x14ac:dyDescent="0.25">
      <c r="A62" s="64">
        <v>46</v>
      </c>
      <c r="B62" s="23" t="s">
        <v>117</v>
      </c>
      <c r="C62" s="30"/>
      <c r="D62" s="30"/>
      <c r="E62" s="30"/>
      <c r="F62" s="30"/>
      <c r="G62" s="30"/>
      <c r="H62" s="43" t="s">
        <v>118</v>
      </c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3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27"/>
      <c r="BF62" s="28">
        <f t="shared" si="0"/>
        <v>1.3698630136986301</v>
      </c>
      <c r="BG62" s="29">
        <f>0*100%/1</f>
        <v>0</v>
      </c>
      <c r="BH62" s="65">
        <f t="shared" si="1"/>
        <v>0</v>
      </c>
    </row>
    <row r="63" spans="1:61" ht="38.25" x14ac:dyDescent="0.25">
      <c r="A63" s="64">
        <v>47</v>
      </c>
      <c r="B63" s="23" t="s">
        <v>119</v>
      </c>
      <c r="C63" s="30"/>
      <c r="D63" s="30"/>
      <c r="E63" s="30"/>
      <c r="F63" s="30"/>
      <c r="G63" s="30"/>
      <c r="H63" s="43" t="s">
        <v>63</v>
      </c>
      <c r="I63" s="30"/>
      <c r="J63" s="30"/>
      <c r="K63" s="33"/>
      <c r="L63" s="30"/>
      <c r="M63" s="30"/>
      <c r="N63" s="30"/>
      <c r="O63" s="33"/>
      <c r="P63" s="30"/>
      <c r="Q63" s="30"/>
      <c r="R63" s="30"/>
      <c r="S63" s="33"/>
      <c r="T63" s="30"/>
      <c r="U63" s="30"/>
      <c r="V63" s="30"/>
      <c r="W63" s="33"/>
      <c r="X63" s="30"/>
      <c r="Y63" s="30"/>
      <c r="Z63" s="30"/>
      <c r="AA63" s="33"/>
      <c r="AB63" s="30"/>
      <c r="AC63" s="30"/>
      <c r="AD63" s="30"/>
      <c r="AE63" s="33"/>
      <c r="AF63" s="30"/>
      <c r="AG63" s="30"/>
      <c r="AH63" s="30"/>
      <c r="AI63" s="33"/>
      <c r="AJ63" s="30"/>
      <c r="AK63" s="30"/>
      <c r="AL63" s="30"/>
      <c r="AM63" s="33"/>
      <c r="AN63" s="30"/>
      <c r="AO63" s="30"/>
      <c r="AP63" s="30"/>
      <c r="AQ63" s="33"/>
      <c r="AR63" s="30"/>
      <c r="AS63" s="30"/>
      <c r="AT63" s="30"/>
      <c r="AU63" s="33"/>
      <c r="AV63" s="30"/>
      <c r="AW63" s="30"/>
      <c r="AX63" s="30"/>
      <c r="AY63" s="33"/>
      <c r="AZ63" s="30"/>
      <c r="BA63" s="30"/>
      <c r="BB63" s="30"/>
      <c r="BC63" s="33"/>
      <c r="BD63" s="30"/>
      <c r="BE63" s="27"/>
      <c r="BF63" s="28">
        <f t="shared" si="0"/>
        <v>1.3698630136986301</v>
      </c>
      <c r="BG63" s="29">
        <f>0*100%/11</f>
        <v>0</v>
      </c>
      <c r="BH63" s="65">
        <f t="shared" si="1"/>
        <v>0</v>
      </c>
    </row>
    <row r="64" spans="1:61" ht="45" x14ac:dyDescent="0.25">
      <c r="A64" s="64">
        <v>48</v>
      </c>
      <c r="B64" s="80" t="s">
        <v>120</v>
      </c>
      <c r="C64" s="30"/>
      <c r="D64" s="30"/>
      <c r="E64" s="30"/>
      <c r="F64" s="30"/>
      <c r="G64" s="30"/>
      <c r="H64" s="43" t="s">
        <v>111</v>
      </c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3"/>
      <c r="AD64" s="33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27"/>
      <c r="BF64" s="28">
        <f t="shared" si="0"/>
        <v>1.3698630136986301</v>
      </c>
      <c r="BG64" s="29">
        <f t="shared" ref="BG64:BG69" si="3">0*100%/1</f>
        <v>0</v>
      </c>
      <c r="BH64" s="65">
        <f t="shared" si="1"/>
        <v>0</v>
      </c>
    </row>
    <row r="65" spans="1:133" ht="60" x14ac:dyDescent="0.25">
      <c r="A65" s="64">
        <v>49</v>
      </c>
      <c r="B65" s="36" t="s">
        <v>121</v>
      </c>
      <c r="C65" s="30"/>
      <c r="D65" s="30"/>
      <c r="E65" s="30"/>
      <c r="F65" s="30"/>
      <c r="G65" s="30"/>
      <c r="H65" s="43" t="s">
        <v>111</v>
      </c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7"/>
      <c r="AD65" s="37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27"/>
      <c r="BF65" s="28">
        <f t="shared" si="0"/>
        <v>1.3698630136986301</v>
      </c>
      <c r="BG65" s="29">
        <f t="shared" si="3"/>
        <v>0</v>
      </c>
      <c r="BH65" s="65">
        <f t="shared" si="1"/>
        <v>0</v>
      </c>
    </row>
    <row r="66" spans="1:133" ht="90" x14ac:dyDescent="0.25">
      <c r="A66" s="64">
        <v>50</v>
      </c>
      <c r="B66" s="36" t="s">
        <v>122</v>
      </c>
      <c r="C66" s="30"/>
      <c r="D66" s="30"/>
      <c r="E66" s="30"/>
      <c r="F66" s="30"/>
      <c r="G66" s="30"/>
      <c r="H66" s="43" t="s">
        <v>123</v>
      </c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7"/>
      <c r="AY66" s="37"/>
      <c r="AZ66" s="30"/>
      <c r="BA66" s="30"/>
      <c r="BB66" s="30"/>
      <c r="BC66" s="30"/>
      <c r="BD66" s="30"/>
      <c r="BE66" s="27"/>
      <c r="BF66" s="28">
        <f t="shared" si="0"/>
        <v>1.3698630136986301</v>
      </c>
      <c r="BG66" s="29">
        <f t="shared" si="3"/>
        <v>0</v>
      </c>
      <c r="BH66" s="65">
        <f t="shared" si="1"/>
        <v>0</v>
      </c>
    </row>
    <row r="67" spans="1:133" ht="75" x14ac:dyDescent="0.25">
      <c r="A67" s="64">
        <v>51</v>
      </c>
      <c r="B67" s="36" t="s">
        <v>124</v>
      </c>
      <c r="C67" s="30"/>
      <c r="D67" s="30"/>
      <c r="E67" s="30"/>
      <c r="F67" s="30"/>
      <c r="G67" s="30"/>
      <c r="H67" s="43" t="s">
        <v>96</v>
      </c>
      <c r="I67" s="30"/>
      <c r="J67" s="30"/>
      <c r="K67" s="30"/>
      <c r="L67" s="30"/>
      <c r="M67" s="30"/>
      <c r="N67" s="37"/>
      <c r="O67" s="37"/>
      <c r="P67" s="37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28">
        <f t="shared" si="0"/>
        <v>1.3698630136986301</v>
      </c>
      <c r="BG67" s="29">
        <f>0*100%/1</f>
        <v>0</v>
      </c>
      <c r="BH67" s="65">
        <f t="shared" si="1"/>
        <v>0</v>
      </c>
    </row>
    <row r="68" spans="1:133" ht="45" x14ac:dyDescent="0.25">
      <c r="A68" s="64">
        <v>52</v>
      </c>
      <c r="B68" s="36" t="s">
        <v>125</v>
      </c>
      <c r="C68" s="30"/>
      <c r="D68" s="30"/>
      <c r="E68" s="30"/>
      <c r="F68" s="30"/>
      <c r="G68" s="30"/>
      <c r="H68" s="43" t="s">
        <v>111</v>
      </c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7"/>
      <c r="X68" s="37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27"/>
      <c r="BF68" s="28">
        <f t="shared" si="0"/>
        <v>1.3698630136986301</v>
      </c>
      <c r="BG68" s="29">
        <f t="shared" si="3"/>
        <v>0</v>
      </c>
      <c r="BH68" s="65">
        <f t="shared" si="1"/>
        <v>0</v>
      </c>
    </row>
    <row r="69" spans="1:133" ht="60" x14ac:dyDescent="0.25">
      <c r="A69" s="64">
        <v>53</v>
      </c>
      <c r="B69" s="36" t="s">
        <v>126</v>
      </c>
      <c r="C69" s="30"/>
      <c r="D69" s="30"/>
      <c r="E69" s="30"/>
      <c r="F69" s="30"/>
      <c r="G69" s="30"/>
      <c r="H69" s="43" t="s">
        <v>127</v>
      </c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7"/>
      <c r="V69" s="37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27"/>
      <c r="BF69" s="28">
        <f t="shared" si="0"/>
        <v>1.3698630136986301</v>
      </c>
      <c r="BG69" s="29">
        <f t="shared" si="3"/>
        <v>0</v>
      </c>
      <c r="BH69" s="65">
        <f t="shared" si="1"/>
        <v>0</v>
      </c>
    </row>
    <row r="70" spans="1:133" ht="105" x14ac:dyDescent="0.25">
      <c r="A70" s="64">
        <v>54</v>
      </c>
      <c r="B70" s="36" t="s">
        <v>128</v>
      </c>
      <c r="C70" s="30"/>
      <c r="D70" s="30"/>
      <c r="E70" s="30"/>
      <c r="F70" s="30"/>
      <c r="G70" s="30"/>
      <c r="H70" s="43" t="s">
        <v>129</v>
      </c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7"/>
      <c r="AY70" s="37"/>
      <c r="AZ70" s="30"/>
      <c r="BA70" s="30"/>
      <c r="BB70" s="30"/>
      <c r="BC70" s="30"/>
      <c r="BD70" s="30"/>
      <c r="BE70" s="27"/>
      <c r="BF70" s="28">
        <f t="shared" si="0"/>
        <v>1.3698630136986301</v>
      </c>
      <c r="BG70" s="29">
        <f>0*100%/2</f>
        <v>0</v>
      </c>
      <c r="BH70" s="65">
        <f t="shared" si="1"/>
        <v>0</v>
      </c>
    </row>
    <row r="71" spans="1:133" ht="90" x14ac:dyDescent="0.25">
      <c r="A71" s="64">
        <v>55</v>
      </c>
      <c r="B71" s="36" t="s">
        <v>130</v>
      </c>
      <c r="C71" s="30"/>
      <c r="D71" s="30"/>
      <c r="E71" s="30"/>
      <c r="F71" s="30"/>
      <c r="G71" s="30"/>
      <c r="H71" s="43" t="s">
        <v>131</v>
      </c>
      <c r="I71" s="30"/>
      <c r="J71" s="30"/>
      <c r="K71" s="30"/>
      <c r="L71" s="30"/>
      <c r="M71" s="30"/>
      <c r="N71" s="30"/>
      <c r="O71" s="30"/>
      <c r="P71" s="30"/>
      <c r="Q71" s="37"/>
      <c r="R71" s="37"/>
      <c r="S71" s="37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7"/>
      <c r="AH71" s="37"/>
      <c r="AI71" s="37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28">
        <f t="shared" si="0"/>
        <v>1.3698630136986301</v>
      </c>
      <c r="BG71" s="29">
        <f>0*100%/1</f>
        <v>0</v>
      </c>
      <c r="BH71" s="65">
        <f t="shared" si="1"/>
        <v>0</v>
      </c>
    </row>
    <row r="72" spans="1:133" ht="42.75" customHeight="1" x14ac:dyDescent="0.25">
      <c r="A72" s="64">
        <v>56</v>
      </c>
      <c r="B72" s="36" t="s">
        <v>132</v>
      </c>
      <c r="C72" s="30"/>
      <c r="D72" s="30"/>
      <c r="E72" s="30"/>
      <c r="F72" s="30"/>
      <c r="G72" s="30"/>
      <c r="H72" s="43" t="s">
        <v>133</v>
      </c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7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27"/>
      <c r="BF72" s="28">
        <f t="shared" si="0"/>
        <v>1.3698630136986301</v>
      </c>
      <c r="BG72" s="29">
        <f>0*100%/1</f>
        <v>0</v>
      </c>
      <c r="BH72" s="65">
        <f t="shared" si="1"/>
        <v>0</v>
      </c>
    </row>
    <row r="73" spans="1:133" ht="48" customHeight="1" x14ac:dyDescent="0.25">
      <c r="A73" s="64">
        <v>57</v>
      </c>
      <c r="B73" s="36" t="s">
        <v>134</v>
      </c>
      <c r="C73" s="30"/>
      <c r="D73" s="30"/>
      <c r="E73" s="30"/>
      <c r="F73" s="30"/>
      <c r="G73" s="30"/>
      <c r="H73" s="43" t="s">
        <v>133</v>
      </c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7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27"/>
      <c r="BF73" s="28">
        <f t="shared" si="0"/>
        <v>1.3698630136986301</v>
      </c>
      <c r="BG73" s="29">
        <f>0*100%/1</f>
        <v>0</v>
      </c>
      <c r="BH73" s="65">
        <f t="shared" si="1"/>
        <v>0</v>
      </c>
    </row>
    <row r="74" spans="1:133" ht="48" customHeight="1" x14ac:dyDescent="0.25">
      <c r="A74" s="64">
        <v>58</v>
      </c>
      <c r="B74" s="36" t="s">
        <v>135</v>
      </c>
      <c r="C74" s="30"/>
      <c r="D74" s="30"/>
      <c r="E74" s="30"/>
      <c r="F74" s="30"/>
      <c r="G74" s="30"/>
      <c r="H74" s="43" t="s">
        <v>133</v>
      </c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7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27"/>
      <c r="BF74" s="28">
        <f t="shared" si="0"/>
        <v>1.3698630136986301</v>
      </c>
      <c r="BG74" s="29">
        <f>0*100%/1</f>
        <v>0</v>
      </c>
      <c r="BH74" s="65">
        <f t="shared" si="1"/>
        <v>0</v>
      </c>
    </row>
    <row r="75" spans="1:133" s="44" customFormat="1" x14ac:dyDescent="0.25">
      <c r="A75" s="67"/>
      <c r="B75" s="47" t="s">
        <v>136</v>
      </c>
      <c r="C75" s="48"/>
      <c r="D75" s="48"/>
      <c r="E75" s="48"/>
      <c r="F75" s="48"/>
      <c r="G75" s="48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28"/>
      <c r="BG75" s="45"/>
      <c r="BH75" s="65"/>
      <c r="EC75" s="46">
        <v>30</v>
      </c>
    </row>
    <row r="76" spans="1:133" ht="51" x14ac:dyDescent="0.25">
      <c r="A76" s="64">
        <v>59</v>
      </c>
      <c r="B76" s="20" t="s">
        <v>137</v>
      </c>
      <c r="C76" s="30"/>
      <c r="D76" s="30"/>
      <c r="E76" s="30"/>
      <c r="F76" s="30"/>
      <c r="G76" s="30"/>
      <c r="H76" s="43" t="s">
        <v>48</v>
      </c>
      <c r="I76" s="24"/>
      <c r="J76" s="25"/>
      <c r="K76" s="25"/>
      <c r="L76" s="25"/>
      <c r="M76" s="39"/>
      <c r="N76" s="24"/>
      <c r="O76" s="24"/>
      <c r="P76" s="24"/>
      <c r="Q76" s="38"/>
      <c r="R76" s="30"/>
      <c r="S76" s="30"/>
      <c r="T76" s="30"/>
      <c r="U76" s="30"/>
      <c r="V76" s="30"/>
      <c r="W76" s="30"/>
      <c r="X76" s="30"/>
      <c r="Y76" s="30"/>
      <c r="Z76" s="30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30"/>
      <c r="AL76" s="39"/>
      <c r="AM76" s="39"/>
      <c r="AN76" s="39"/>
      <c r="AO76" s="39"/>
      <c r="AP76" s="39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30"/>
      <c r="BD76" s="26"/>
      <c r="BE76" s="27"/>
      <c r="BF76" s="28">
        <f t="shared" si="0"/>
        <v>1.3698630136986301</v>
      </c>
      <c r="BG76" s="29">
        <f>0*100%/2</f>
        <v>0</v>
      </c>
      <c r="BH76" s="65">
        <f t="shared" si="1"/>
        <v>0</v>
      </c>
      <c r="EC76" s="9">
        <v>31</v>
      </c>
    </row>
    <row r="77" spans="1:133" ht="38.25" x14ac:dyDescent="0.25">
      <c r="A77" s="64">
        <v>60</v>
      </c>
      <c r="B77" s="20" t="s">
        <v>138</v>
      </c>
      <c r="C77" s="30"/>
      <c r="D77" s="30"/>
      <c r="E77" s="30"/>
      <c r="F77" s="30"/>
      <c r="G77" s="30"/>
      <c r="H77" s="43" t="s">
        <v>139</v>
      </c>
      <c r="I77" s="24"/>
      <c r="J77" s="24"/>
      <c r="K77" s="24"/>
      <c r="L77" s="24"/>
      <c r="M77" s="24"/>
      <c r="N77" s="24"/>
      <c r="O77" s="24"/>
      <c r="P77" s="24"/>
      <c r="Q77" s="37"/>
      <c r="R77" s="37"/>
      <c r="S77" s="37"/>
      <c r="T77" s="37"/>
      <c r="U77" s="21"/>
      <c r="V77" s="21"/>
      <c r="W77" s="24"/>
      <c r="X77" s="24"/>
      <c r="Y77" s="24"/>
      <c r="Z77" s="24"/>
      <c r="AA77" s="24"/>
      <c r="AB77" s="24"/>
      <c r="AC77" s="38"/>
      <c r="AD77" s="24"/>
      <c r="AE77" s="38"/>
      <c r="AF77" s="38"/>
      <c r="AG77" s="38"/>
      <c r="AH77" s="24"/>
      <c r="AI77" s="24"/>
      <c r="AJ77" s="24"/>
      <c r="AK77" s="38"/>
      <c r="AL77" s="38"/>
      <c r="AM77" s="38"/>
      <c r="AN77" s="38"/>
      <c r="AO77" s="38"/>
      <c r="AP77" s="38"/>
      <c r="AQ77" s="38"/>
      <c r="AR77" s="38"/>
      <c r="AS77" s="24"/>
      <c r="AT77" s="24"/>
      <c r="AU77" s="24"/>
      <c r="AV77" s="24"/>
      <c r="AW77" s="38"/>
      <c r="AX77" s="24"/>
      <c r="AY77" s="24"/>
      <c r="AZ77" s="26"/>
      <c r="BA77" s="38"/>
      <c r="BB77" s="25"/>
      <c r="BC77" s="25"/>
      <c r="BD77" s="26"/>
      <c r="BE77" s="27"/>
      <c r="BF77" s="28">
        <f t="shared" ref="BF77:BF90" si="4">(100/73)</f>
        <v>1.3698630136986301</v>
      </c>
      <c r="BG77" s="29">
        <f>0*100%/2</f>
        <v>0</v>
      </c>
      <c r="BH77" s="65">
        <f t="shared" ref="BH77:BH90" si="5">(BF77*BG77)/100</f>
        <v>0</v>
      </c>
    </row>
    <row r="78" spans="1:133" ht="51" x14ac:dyDescent="0.25">
      <c r="A78" s="64">
        <v>61</v>
      </c>
      <c r="B78" s="20" t="s">
        <v>140</v>
      </c>
      <c r="C78" s="30"/>
      <c r="D78" s="30"/>
      <c r="E78" s="30"/>
      <c r="F78" s="30"/>
      <c r="G78" s="30"/>
      <c r="H78" s="43" t="s">
        <v>75</v>
      </c>
      <c r="I78" s="24"/>
      <c r="J78" s="24"/>
      <c r="K78" s="24"/>
      <c r="L78" s="24"/>
      <c r="M78" s="24"/>
      <c r="N78" s="24"/>
      <c r="O78" s="24"/>
      <c r="P78" s="24"/>
      <c r="Q78" s="38"/>
      <c r="R78" s="38"/>
      <c r="S78" s="38"/>
      <c r="T78" s="38"/>
      <c r="U78" s="21"/>
      <c r="V78" s="21"/>
      <c r="W78" s="24"/>
      <c r="X78" s="24"/>
      <c r="Y78" s="24"/>
      <c r="Z78" s="25"/>
      <c r="AA78" s="39"/>
      <c r="AB78" s="24"/>
      <c r="AC78" s="24"/>
      <c r="AD78" s="24"/>
      <c r="AE78" s="24"/>
      <c r="AF78" s="24"/>
      <c r="AG78" s="38"/>
      <c r="AH78" s="24"/>
      <c r="AI78" s="24"/>
      <c r="AJ78" s="24"/>
      <c r="AK78" s="38"/>
      <c r="AL78" s="38"/>
      <c r="AM78" s="38"/>
      <c r="AN78" s="38"/>
      <c r="AO78" s="38"/>
      <c r="AP78" s="38"/>
      <c r="AQ78" s="38"/>
      <c r="AR78" s="38"/>
      <c r="AS78" s="24"/>
      <c r="AT78" s="24"/>
      <c r="AU78" s="24"/>
      <c r="AV78" s="24"/>
      <c r="AW78" s="38"/>
      <c r="AX78" s="24"/>
      <c r="AY78" s="24"/>
      <c r="AZ78" s="26"/>
      <c r="BA78" s="38"/>
      <c r="BB78" s="25"/>
      <c r="BC78" s="25"/>
      <c r="BD78" s="26"/>
      <c r="BE78" s="83"/>
      <c r="BF78" s="28">
        <f t="shared" si="4"/>
        <v>1.3698630136986301</v>
      </c>
      <c r="BG78" s="29">
        <f>0*100%/2</f>
        <v>0</v>
      </c>
      <c r="BH78" s="65">
        <f t="shared" si="5"/>
        <v>0</v>
      </c>
    </row>
    <row r="79" spans="1:133" ht="51" x14ac:dyDescent="0.25">
      <c r="A79" s="64">
        <v>62</v>
      </c>
      <c r="B79" s="20" t="s">
        <v>141</v>
      </c>
      <c r="C79" s="30"/>
      <c r="D79" s="30"/>
      <c r="E79" s="30"/>
      <c r="F79" s="30"/>
      <c r="G79" s="30"/>
      <c r="H79" s="43" t="s">
        <v>142</v>
      </c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1"/>
      <c r="V79" s="21"/>
      <c r="W79" s="21"/>
      <c r="X79" s="24"/>
      <c r="Y79" s="24"/>
      <c r="Z79" s="24"/>
      <c r="AA79" s="24"/>
      <c r="AB79" s="24"/>
      <c r="AC79" s="24"/>
      <c r="AD79" s="24"/>
      <c r="AE79" s="21"/>
      <c r="AF79" s="24"/>
      <c r="AG79" s="24"/>
      <c r="AH79" s="24"/>
      <c r="AI79" s="24"/>
      <c r="AJ79" s="24"/>
      <c r="AK79" s="30"/>
      <c r="AL79" s="34"/>
      <c r="AM79" s="24"/>
      <c r="AN79" s="24"/>
      <c r="AO79" s="24"/>
      <c r="AP79" s="34"/>
      <c r="AQ79" s="34"/>
      <c r="AR79" s="34"/>
      <c r="AS79" s="84"/>
      <c r="AT79" s="84"/>
      <c r="AU79" s="84"/>
      <c r="AV79" s="84"/>
      <c r="AW79" s="24"/>
      <c r="AX79" s="24"/>
      <c r="AY79" s="24"/>
      <c r="AZ79" s="24"/>
      <c r="BA79" s="26"/>
      <c r="BB79" s="26"/>
      <c r="BC79" s="26"/>
      <c r="BD79" s="24"/>
      <c r="BE79" s="27"/>
      <c r="BF79" s="28">
        <f t="shared" si="4"/>
        <v>1.3698630136986301</v>
      </c>
      <c r="BG79" s="29">
        <f t="shared" ref="BG79:BG84" si="6">0*100%/1</f>
        <v>0</v>
      </c>
      <c r="BH79" s="65">
        <f t="shared" si="5"/>
        <v>0</v>
      </c>
    </row>
    <row r="80" spans="1:133" ht="51" x14ac:dyDescent="0.25">
      <c r="A80" s="64">
        <v>63</v>
      </c>
      <c r="B80" s="23" t="s">
        <v>143</v>
      </c>
      <c r="C80" s="30"/>
      <c r="D80" s="30"/>
      <c r="E80" s="30"/>
      <c r="F80" s="30"/>
      <c r="G80" s="30"/>
      <c r="H80" s="43" t="s">
        <v>144</v>
      </c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1"/>
      <c r="V80" s="21"/>
      <c r="W80" s="21"/>
      <c r="X80" s="21"/>
      <c r="Y80" s="21"/>
      <c r="Z80" s="24"/>
      <c r="AA80" s="24"/>
      <c r="AB80" s="24"/>
      <c r="AC80" s="24"/>
      <c r="AD80" s="24"/>
      <c r="AE80" s="24"/>
      <c r="AF80" s="24"/>
      <c r="AG80" s="24"/>
      <c r="AH80" s="24"/>
      <c r="AI80" s="25"/>
      <c r="AJ80" s="25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6"/>
      <c r="BB80" s="26"/>
      <c r="BC80" s="26"/>
      <c r="BD80" s="26"/>
      <c r="BE80" s="27"/>
      <c r="BF80" s="28">
        <f t="shared" si="4"/>
        <v>1.3698630136986301</v>
      </c>
      <c r="BG80" s="29">
        <f t="shared" si="6"/>
        <v>0</v>
      </c>
      <c r="BH80" s="65">
        <f t="shared" si="5"/>
        <v>0</v>
      </c>
    </row>
    <row r="81" spans="1:60" ht="38.25" x14ac:dyDescent="0.25">
      <c r="A81" s="64">
        <v>64</v>
      </c>
      <c r="B81" s="23" t="s">
        <v>145</v>
      </c>
      <c r="C81" s="30"/>
      <c r="D81" s="30"/>
      <c r="E81" s="30"/>
      <c r="F81" s="30"/>
      <c r="G81" s="30"/>
      <c r="H81" s="43" t="s">
        <v>146</v>
      </c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1"/>
      <c r="V81" s="21"/>
      <c r="W81" s="21"/>
      <c r="X81" s="21"/>
      <c r="Y81" s="38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30"/>
      <c r="AM81" s="30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5"/>
      <c r="AZ81" s="25"/>
      <c r="BA81" s="26"/>
      <c r="BB81" s="26"/>
      <c r="BC81" s="26"/>
      <c r="BD81" s="26"/>
      <c r="BE81" s="27"/>
      <c r="BF81" s="28">
        <f t="shared" si="4"/>
        <v>1.3698630136986301</v>
      </c>
      <c r="BG81" s="29">
        <f t="shared" si="6"/>
        <v>0</v>
      </c>
      <c r="BH81" s="65">
        <f t="shared" si="5"/>
        <v>0</v>
      </c>
    </row>
    <row r="82" spans="1:60" ht="38.25" x14ac:dyDescent="0.25">
      <c r="A82" s="64">
        <v>65</v>
      </c>
      <c r="B82" s="23" t="s">
        <v>147</v>
      </c>
      <c r="C82" s="30"/>
      <c r="D82" s="30"/>
      <c r="E82" s="30"/>
      <c r="F82" s="30"/>
      <c r="G82" s="30"/>
      <c r="H82" s="43" t="s">
        <v>75</v>
      </c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30"/>
      <c r="U82" s="21"/>
      <c r="V82" s="21"/>
      <c r="W82" s="38"/>
      <c r="X82" s="25"/>
      <c r="Y82" s="21"/>
      <c r="Z82" s="24"/>
      <c r="AA82" s="24"/>
      <c r="AB82" s="24"/>
      <c r="AC82" s="24"/>
      <c r="AD82" s="38"/>
      <c r="AE82" s="24"/>
      <c r="AF82" s="30"/>
      <c r="AG82" s="24"/>
      <c r="AH82" s="24"/>
      <c r="AI82" s="24"/>
      <c r="AJ82" s="24"/>
      <c r="AK82" s="24"/>
      <c r="AL82" s="38"/>
      <c r="AM82" s="24"/>
      <c r="AN82" s="24"/>
      <c r="AO82" s="24"/>
      <c r="AP82" s="24"/>
      <c r="AQ82" s="24"/>
      <c r="AR82" s="30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6"/>
      <c r="BE82" s="27"/>
      <c r="BF82" s="28">
        <f t="shared" si="4"/>
        <v>1.3698630136986301</v>
      </c>
      <c r="BG82" s="29">
        <f t="shared" si="6"/>
        <v>0</v>
      </c>
      <c r="BH82" s="65">
        <f t="shared" si="5"/>
        <v>0</v>
      </c>
    </row>
    <row r="83" spans="1:60" ht="38.25" x14ac:dyDescent="0.25">
      <c r="A83" s="64">
        <v>66</v>
      </c>
      <c r="B83" s="23" t="s">
        <v>148</v>
      </c>
      <c r="C83" s="30"/>
      <c r="D83" s="30"/>
      <c r="E83" s="30"/>
      <c r="F83" s="30"/>
      <c r="G83" s="30"/>
      <c r="H83" s="43" t="s">
        <v>63</v>
      </c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1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2"/>
      <c r="AN83" s="22"/>
      <c r="AO83" s="22"/>
      <c r="AP83" s="22"/>
      <c r="AQ83" s="38"/>
      <c r="AR83" s="38"/>
      <c r="AS83" s="24"/>
      <c r="AT83" s="24"/>
      <c r="AU83" s="24"/>
      <c r="AV83" s="24"/>
      <c r="AW83" s="24"/>
      <c r="AX83" s="24"/>
      <c r="AY83" s="24"/>
      <c r="AZ83" s="24"/>
      <c r="BA83" s="26"/>
      <c r="BB83" s="26"/>
      <c r="BC83" s="26"/>
      <c r="BD83" s="26"/>
      <c r="BE83" s="27"/>
      <c r="BF83" s="28">
        <f t="shared" si="4"/>
        <v>1.3698630136986301</v>
      </c>
      <c r="BG83" s="29">
        <f t="shared" si="6"/>
        <v>0</v>
      </c>
      <c r="BH83" s="65">
        <f t="shared" si="5"/>
        <v>0</v>
      </c>
    </row>
    <row r="84" spans="1:60" ht="38.25" x14ac:dyDescent="0.25">
      <c r="A84" s="64">
        <v>67</v>
      </c>
      <c r="B84" s="23" t="s">
        <v>149</v>
      </c>
      <c r="C84" s="30"/>
      <c r="D84" s="30"/>
      <c r="E84" s="30"/>
      <c r="F84" s="30"/>
      <c r="G84" s="30"/>
      <c r="H84" s="43" t="s">
        <v>146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1"/>
      <c r="V84" s="21"/>
      <c r="W84" s="21"/>
      <c r="X84" s="21"/>
      <c r="Y84" s="24"/>
      <c r="Z84" s="24"/>
      <c r="AA84" s="24"/>
      <c r="AB84" s="24"/>
      <c r="AC84" s="24"/>
      <c r="AD84" s="24"/>
      <c r="AE84" s="24"/>
      <c r="AF84" s="24"/>
      <c r="AG84" s="38"/>
      <c r="AH84" s="21"/>
      <c r="AI84" s="21"/>
      <c r="AJ84" s="24"/>
      <c r="AK84" s="24"/>
      <c r="AL84" s="24"/>
      <c r="AM84" s="24"/>
      <c r="AN84" s="24"/>
      <c r="AO84" s="24"/>
      <c r="AP84" s="24"/>
      <c r="AQ84" s="24"/>
      <c r="AR84" s="25"/>
      <c r="AS84" s="25"/>
      <c r="AT84" s="24"/>
      <c r="AU84" s="26"/>
      <c r="AV84" s="26"/>
      <c r="AW84" s="26"/>
      <c r="AX84" s="24"/>
      <c r="AY84" s="24"/>
      <c r="AZ84" s="24"/>
      <c r="BA84" s="26"/>
      <c r="BB84" s="26"/>
      <c r="BC84" s="26"/>
      <c r="BD84" s="26"/>
      <c r="BE84" s="27"/>
      <c r="BF84" s="28">
        <f t="shared" si="4"/>
        <v>1.3698630136986301</v>
      </c>
      <c r="BG84" s="29">
        <f t="shared" si="6"/>
        <v>0</v>
      </c>
      <c r="BH84" s="65">
        <f t="shared" si="5"/>
        <v>0</v>
      </c>
    </row>
    <row r="85" spans="1:60" ht="38.25" x14ac:dyDescent="0.25">
      <c r="A85" s="64">
        <v>68</v>
      </c>
      <c r="B85" s="23" t="s">
        <v>150</v>
      </c>
      <c r="C85" s="30"/>
      <c r="D85" s="30"/>
      <c r="E85" s="30"/>
      <c r="F85" s="30"/>
      <c r="G85" s="30"/>
      <c r="H85" s="43" t="s">
        <v>60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1"/>
      <c r="V85" s="21"/>
      <c r="W85" s="21"/>
      <c r="X85" s="21"/>
      <c r="Y85" s="24"/>
      <c r="Z85" s="24"/>
      <c r="AA85" s="22"/>
      <c r="AB85" s="22"/>
      <c r="AC85" s="38"/>
      <c r="AD85" s="38"/>
      <c r="AE85" s="24"/>
      <c r="AF85" s="24"/>
      <c r="AG85" s="38"/>
      <c r="AH85" s="38"/>
      <c r="AI85" s="38"/>
      <c r="AJ85" s="38"/>
      <c r="AK85" s="24"/>
      <c r="AL85" s="24"/>
      <c r="AM85" s="24"/>
      <c r="AN85" s="24"/>
      <c r="AO85" s="24"/>
      <c r="AP85" s="24"/>
      <c r="AQ85" s="24"/>
      <c r="AR85" s="24"/>
      <c r="AS85" s="30"/>
      <c r="AT85" s="30"/>
      <c r="AU85" s="38"/>
      <c r="AV85" s="38"/>
      <c r="AW85" s="24"/>
      <c r="AX85" s="24"/>
      <c r="AY85" s="24"/>
      <c r="AZ85" s="22"/>
      <c r="BA85" s="22"/>
      <c r="BB85" s="26"/>
      <c r="BC85" s="26"/>
      <c r="BD85" s="26"/>
      <c r="BE85" s="27"/>
      <c r="BF85" s="28">
        <f t="shared" si="4"/>
        <v>1.3698630136986301</v>
      </c>
      <c r="BG85" s="29">
        <f>0*100%/2</f>
        <v>0</v>
      </c>
      <c r="BH85" s="65">
        <f t="shared" si="5"/>
        <v>0</v>
      </c>
    </row>
    <row r="86" spans="1:60" ht="51" x14ac:dyDescent="0.25">
      <c r="A86" s="64">
        <v>69</v>
      </c>
      <c r="B86" s="23" t="s">
        <v>151</v>
      </c>
      <c r="C86" s="30"/>
      <c r="D86" s="30"/>
      <c r="E86" s="30"/>
      <c r="F86" s="30"/>
      <c r="G86" s="30"/>
      <c r="H86" s="43" t="s">
        <v>152</v>
      </c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5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5"/>
      <c r="BA86" s="24"/>
      <c r="BB86" s="24"/>
      <c r="BC86" s="24"/>
      <c r="BD86" s="24"/>
      <c r="BE86" s="27"/>
      <c r="BF86" s="28">
        <f t="shared" si="4"/>
        <v>1.3698630136986301</v>
      </c>
      <c r="BG86" s="29">
        <f>0*100%/2</f>
        <v>0</v>
      </c>
      <c r="BH86" s="65">
        <f t="shared" si="5"/>
        <v>0</v>
      </c>
    </row>
    <row r="87" spans="1:60" ht="38.25" x14ac:dyDescent="0.25">
      <c r="A87" s="64">
        <v>70</v>
      </c>
      <c r="B87" s="23" t="s">
        <v>153</v>
      </c>
      <c r="C87" s="30"/>
      <c r="D87" s="30"/>
      <c r="E87" s="30"/>
      <c r="F87" s="30"/>
      <c r="G87" s="30"/>
      <c r="H87" s="32" t="s">
        <v>154</v>
      </c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5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7"/>
      <c r="BF87" s="28">
        <f t="shared" si="4"/>
        <v>1.3698630136986301</v>
      </c>
      <c r="BG87" s="29">
        <f>0*100%/1</f>
        <v>0</v>
      </c>
      <c r="BH87" s="65">
        <f t="shared" si="5"/>
        <v>0</v>
      </c>
    </row>
    <row r="88" spans="1:60" ht="38.25" x14ac:dyDescent="0.25">
      <c r="A88" s="64">
        <v>71</v>
      </c>
      <c r="B88" s="23" t="s">
        <v>155</v>
      </c>
      <c r="C88" s="30"/>
      <c r="D88" s="30"/>
      <c r="E88" s="30"/>
      <c r="F88" s="30"/>
      <c r="G88" s="30"/>
      <c r="H88" s="43" t="s">
        <v>46</v>
      </c>
      <c r="I88" s="24"/>
      <c r="J88" s="25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30"/>
      <c r="W88" s="21"/>
      <c r="X88" s="21"/>
      <c r="Y88" s="25"/>
      <c r="Z88" s="24"/>
      <c r="AA88" s="21"/>
      <c r="AB88" s="21"/>
      <c r="AC88" s="24"/>
      <c r="AD88" s="24"/>
      <c r="AE88" s="30"/>
      <c r="AF88" s="30"/>
      <c r="AG88" s="24"/>
      <c r="AH88" s="24"/>
      <c r="AI88" s="24"/>
      <c r="AJ88" s="24"/>
      <c r="AK88" s="24"/>
      <c r="AL88" s="24"/>
      <c r="AM88" s="24"/>
      <c r="AN88" s="24"/>
      <c r="AO88" s="25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6"/>
      <c r="BB88" s="26"/>
      <c r="BC88" s="26"/>
      <c r="BD88" s="26"/>
      <c r="BE88" s="27"/>
      <c r="BF88" s="28">
        <f t="shared" si="4"/>
        <v>1.3698630136986301</v>
      </c>
      <c r="BG88" s="29">
        <f>0*100%/3</f>
        <v>0</v>
      </c>
      <c r="BH88" s="65">
        <f t="shared" si="5"/>
        <v>0</v>
      </c>
    </row>
    <row r="89" spans="1:60" ht="38.25" x14ac:dyDescent="0.25">
      <c r="A89" s="64">
        <v>72</v>
      </c>
      <c r="B89" s="23" t="s">
        <v>156</v>
      </c>
      <c r="C89" s="30"/>
      <c r="D89" s="30"/>
      <c r="E89" s="30"/>
      <c r="F89" s="30"/>
      <c r="G89" s="30"/>
      <c r="H89" s="43" t="s">
        <v>91</v>
      </c>
      <c r="I89" s="24"/>
      <c r="J89" s="24"/>
      <c r="K89" s="24"/>
      <c r="L89" s="24"/>
      <c r="M89" s="24"/>
      <c r="N89" s="21"/>
      <c r="O89" s="24"/>
      <c r="P89" s="24"/>
      <c r="Q89" s="25"/>
      <c r="R89" s="24"/>
      <c r="S89" s="24"/>
      <c r="T89" s="24"/>
      <c r="U89" s="21"/>
      <c r="V89" s="21"/>
      <c r="W89" s="30"/>
      <c r="X89" s="21"/>
      <c r="Y89" s="21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34"/>
      <c r="AP89" s="34"/>
      <c r="AQ89" s="34"/>
      <c r="AR89" s="34"/>
      <c r="AS89" s="24"/>
      <c r="AT89" s="24"/>
      <c r="AU89" s="24"/>
      <c r="AV89" s="24"/>
      <c r="AW89" s="38"/>
      <c r="AX89" s="24"/>
      <c r="AY89" s="24"/>
      <c r="AZ89" s="24"/>
      <c r="BA89" s="26"/>
      <c r="BB89" s="26"/>
      <c r="BC89" s="26"/>
      <c r="BD89" s="26"/>
      <c r="BE89" s="27"/>
      <c r="BF89" s="28">
        <f t="shared" si="4"/>
        <v>1.3698630136986301</v>
      </c>
      <c r="BG89" s="29">
        <f>0*100%/1</f>
        <v>0</v>
      </c>
      <c r="BH89" s="65">
        <f t="shared" si="5"/>
        <v>0</v>
      </c>
    </row>
    <row r="90" spans="1:60" ht="51.75" thickBot="1" x14ac:dyDescent="0.3">
      <c r="A90" s="64">
        <v>73</v>
      </c>
      <c r="B90" s="68" t="s">
        <v>157</v>
      </c>
      <c r="C90" s="69"/>
      <c r="D90" s="69"/>
      <c r="E90" s="69"/>
      <c r="F90" s="69"/>
      <c r="G90" s="69"/>
      <c r="H90" s="70" t="s">
        <v>158</v>
      </c>
      <c r="I90" s="71"/>
      <c r="J90" s="71"/>
      <c r="K90" s="71"/>
      <c r="L90" s="71"/>
      <c r="M90" s="71"/>
      <c r="N90" s="71"/>
      <c r="O90" s="69"/>
      <c r="P90" s="69"/>
      <c r="Q90" s="69"/>
      <c r="R90" s="71"/>
      <c r="S90" s="71"/>
      <c r="T90" s="71"/>
      <c r="U90" s="72"/>
      <c r="V90" s="72"/>
      <c r="W90" s="72"/>
      <c r="X90" s="72"/>
      <c r="Y90" s="71"/>
      <c r="Z90" s="71"/>
      <c r="AA90" s="71"/>
      <c r="AB90" s="69"/>
      <c r="AC90" s="69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69"/>
      <c r="AO90" s="69"/>
      <c r="AP90" s="71"/>
      <c r="AQ90" s="71"/>
      <c r="AR90" s="71"/>
      <c r="AS90" s="71"/>
      <c r="AT90" s="71"/>
      <c r="AU90" s="71"/>
      <c r="AV90" s="73"/>
      <c r="AW90" s="73"/>
      <c r="AX90" s="71"/>
      <c r="AY90" s="71"/>
      <c r="AZ90" s="71"/>
      <c r="BA90" s="74"/>
      <c r="BB90" s="74"/>
      <c r="BC90" s="74"/>
      <c r="BD90" s="74"/>
      <c r="BE90" s="27"/>
      <c r="BF90" s="28">
        <f t="shared" si="4"/>
        <v>1.3698630136986301</v>
      </c>
      <c r="BG90" s="75">
        <f>0*100%/1</f>
        <v>0</v>
      </c>
      <c r="BH90" s="65">
        <f t="shared" si="5"/>
        <v>0</v>
      </c>
    </row>
    <row r="91" spans="1:60" x14ac:dyDescent="0.25">
      <c r="BF91" s="90" t="s">
        <v>159</v>
      </c>
      <c r="BG91" s="90"/>
      <c r="BH91" s="82">
        <f>SUM(BH12:BH90)</f>
        <v>0</v>
      </c>
    </row>
    <row r="92" spans="1:60" x14ac:dyDescent="0.25">
      <c r="A92" s="78" t="s">
        <v>160</v>
      </c>
      <c r="BF92" s="85" t="s">
        <v>161</v>
      </c>
      <c r="BG92" s="85"/>
      <c r="BH92" s="40"/>
    </row>
    <row r="93" spans="1:60" ht="37.5" customHeight="1" x14ac:dyDescent="0.25">
      <c r="A93" s="78"/>
    </row>
    <row r="94" spans="1:60" ht="54.75" customHeight="1" x14ac:dyDescent="0.25">
      <c r="A94" s="76"/>
      <c r="B94" s="76"/>
    </row>
    <row r="95" spans="1:60" ht="15.75" x14ac:dyDescent="0.25">
      <c r="A95" s="77" t="s">
        <v>162</v>
      </c>
      <c r="B95" s="79"/>
    </row>
    <row r="96" spans="1:60" ht="15.75" x14ac:dyDescent="0.25">
      <c r="A96" s="77" t="s">
        <v>163</v>
      </c>
      <c r="B96" s="78" t="s">
        <v>164</v>
      </c>
    </row>
  </sheetData>
  <autoFilter ref="A10:EF91"/>
  <mergeCells count="41">
    <mergeCell ref="BG1:BH1"/>
    <mergeCell ref="BG2:BH2"/>
    <mergeCell ref="I8:BD8"/>
    <mergeCell ref="BE8:BH8"/>
    <mergeCell ref="B1:BE2"/>
    <mergeCell ref="A5:B5"/>
    <mergeCell ref="A1:A2"/>
    <mergeCell ref="C8:H8"/>
    <mergeCell ref="C5:AX5"/>
    <mergeCell ref="BH9:BH10"/>
    <mergeCell ref="AK9:AN9"/>
    <mergeCell ref="AO9:AR9"/>
    <mergeCell ref="AS9:AV9"/>
    <mergeCell ref="AW9:AZ9"/>
    <mergeCell ref="BA9:BD9"/>
    <mergeCell ref="BF9:BF10"/>
    <mergeCell ref="BE9:BE10"/>
    <mergeCell ref="BG9:BG10"/>
    <mergeCell ref="A9:A10"/>
    <mergeCell ref="C9:C10"/>
    <mergeCell ref="H9:H10"/>
    <mergeCell ref="D9:D10"/>
    <mergeCell ref="E9:E10"/>
    <mergeCell ref="G9:G10"/>
    <mergeCell ref="F9:F10"/>
    <mergeCell ref="BF92:BG92"/>
    <mergeCell ref="B9:B10"/>
    <mergeCell ref="I9:L9"/>
    <mergeCell ref="M9:P9"/>
    <mergeCell ref="Q9:T9"/>
    <mergeCell ref="BF91:BG91"/>
    <mergeCell ref="U9:X9"/>
    <mergeCell ref="Y9:AB9"/>
    <mergeCell ref="AC9:AF9"/>
    <mergeCell ref="AG9:AJ9"/>
    <mergeCell ref="H32:BE32"/>
    <mergeCell ref="H39:BE39"/>
    <mergeCell ref="H43:BE43"/>
    <mergeCell ref="H46:BE46"/>
    <mergeCell ref="H47:BE47"/>
    <mergeCell ref="H75:BE75"/>
  </mergeCells>
  <conditionalFormatting sqref="BG12:BG13">
    <cfRule type="iconSet" priority="12">
      <iconSet iconSet="3Symbols">
        <cfvo type="percent" val="0"/>
        <cfvo type="num" val="0.55000000000000004"/>
        <cfvo type="num" val="0.8"/>
      </iconSet>
    </cfRule>
  </conditionalFormatting>
  <conditionalFormatting sqref="BG14">
    <cfRule type="iconSet" priority="11">
      <iconSet iconSet="3Symbols">
        <cfvo type="percent" val="0"/>
        <cfvo type="num" val="0.55000000000000004"/>
        <cfvo type="num" val="0.8"/>
      </iconSet>
    </cfRule>
  </conditionalFormatting>
  <conditionalFormatting sqref="BH91">
    <cfRule type="colorScale" priority="6">
      <colorScale>
        <cfvo type="num" val="0"/>
        <cfvo type="num" val="0.55000000000000004"/>
        <cfvo type="num" val="1"/>
        <color rgb="FFC00000"/>
        <color rgb="FFFFEB84"/>
        <color theme="6" tint="-0.249977111117893"/>
      </colorScale>
    </cfRule>
  </conditionalFormatting>
  <conditionalFormatting sqref="BG15">
    <cfRule type="iconSet" priority="5">
      <iconSet iconSet="3Symbols">
        <cfvo type="percent" val="0"/>
        <cfvo type="num" val="0.55000000000000004"/>
        <cfvo type="num" val="0.8"/>
      </iconSet>
    </cfRule>
  </conditionalFormatting>
  <conditionalFormatting sqref="BG16">
    <cfRule type="iconSet" priority="4">
      <iconSet iconSet="3Symbols">
        <cfvo type="percent" val="0"/>
        <cfvo type="num" val="0.55000000000000004"/>
        <cfvo type="num" val="0.8"/>
      </iconSet>
    </cfRule>
  </conditionalFormatting>
  <conditionalFormatting sqref="BG17">
    <cfRule type="iconSet" priority="3">
      <iconSet iconSet="3Symbols">
        <cfvo type="percent" val="0"/>
        <cfvo type="num" val="0.55000000000000004"/>
        <cfvo type="num" val="0.8"/>
      </iconSet>
    </cfRule>
  </conditionalFormatting>
  <conditionalFormatting sqref="BG18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BG19:BG90">
    <cfRule type="iconSet" priority="17">
      <iconSet iconSet="3Symbols">
        <cfvo type="percent" val="0"/>
        <cfvo type="num" val="0.55000000000000004"/>
        <cfvo type="num" val="0.8"/>
      </iconSet>
    </cfRule>
  </conditionalFormatting>
  <dataValidations count="2">
    <dataValidation type="list" allowBlank="1" showInputMessage="1" showErrorMessage="1" sqref="I8:BD8">
      <formula1>$EE$2:$EE$26</formula1>
    </dataValidation>
    <dataValidation type="custom" allowBlank="1" showInputMessage="1" showErrorMessage="1" errorTitle="Whoops" error="For this template to work correctly, your Due Date needs to be greater than or equal to the Start Date." sqref="Z82:AC82 S12:T12 BD76 AF79:AJ79 BB13:BD13 AJ84:BD84 AK22:AP22 U22 X14:X17 Y16:BD17 BA79:BD81 I12:I19 AX77:AZ78 AH77:AJ78 AO54:AP54 Q26:Q31 Z12:BD12 P12 AX89:BD89 AA42:AB42 X82:X83 Q79:T81 Z83:AL83 Q82:S82 AE82 AM82:AQ82 AG82:AK82 AS82:BD83 Q88:U88 Y84:Z85 AE84:AF85 AA84:AD84 I49:S49 AW85:BD85 Q83:R87 AF45:BD45 AC88:AD88 AV89 Q13:R13 M16:W16 BA15:BD15 P17:W17 Q18:T18 M17:O18 Y15:AY15 J12:K18 L16:L18 P14:T14 BC14:BD14 L15:W15 AE54:AF54 BB77:BD78 X79:AD79 S86:BD87 S84:T85 S83:W83 Z49:AE49 AG49:AY49 I54:AA54 M23:O24 R24:S24 AY42:BC42 AL76:BB76 AS77:AV78 Z80:AZ80 Z81:AK81 AN81:AZ81 V13 Z13:AE13 AG13:AI13 AK13:AQ13 AS13:AZ13 L12:O14 Z14:BA14 Z22:AI22 M22:P22 R22:T23 L22:L24 Z23:AC24 Q23:Q24 L26:O26 AJ23:AR25 U28 L25:AC25 AP28:AS28 AD23:AI29 AO26:AR27 AH42:AN42 AJ26:AN29 Z26:AC29 Y30:Y31 AA30:AR31 AS22:BD31 R30:U31 I21:K31 L27:P31 X53:Y53 I76:I90 AA34:AP34 I33:J38 Y88:Z88 L35:Y36 M81:M89 BD40:BD42 V37:Y37 AA38:BD38 R26:T29 AO29:AR29 T41:T42 S44:T44 Z44:BD44 L45:R45 T45:Z45 AB45:AD45 I40:S42 K33:K37 J76:M80 AK85:AR85 AU88:BD88 L33:BD33 R90:T90 J90:N90 Y90:AA90 Z89:AF89 AJ41:AZ41 AG88:AT89 AD90:AM90 AP90:AT90 I48:M48 AW48:AY48 BA48:BD49 O48:AA48 L52:BA52 I53:N53 AC53:AE53 AG53:AI53 AP53:AR53 AT53 AN48:AU48 AC48:AI48 AK53:AN54 AV54:AZ54 I55:Z57 AB55:AF57 AL55:AZ57 AA57 U58:X58 Y60:AB60 AG61:AI61 AE62:AE63 K63 O63 S63 W63 AA63 AI63 AM63 AQ63 AU63 AY63 BC63 AC64:AD64 AV90:BD90 U41:AG41 Z35:AW35 Q89:T89 AA76:AJ76 I44:K45 AX34:BD37 O59:T59 L34:V34 R19:V19 J19:P19 Z18:BD20 I20:O20 Q20:T20 Z21:BC21 M21:T21 AR34:AW34 AE36:AW37 L44:Q44 L37:U38 AC37 Y38 AL79:AZ79 AC78:AF78 AU89:AU90 AV53:BD53 T53:U53 N76:N88 O76:P89 J81:L90 BA40:BC41 Z40:AZ40 AQ42:AW42 W77:AB78 AD77">
      <formula1>I12&gt;=#REF!</formula1>
    </dataValidation>
  </dataValidations>
  <pageMargins left="0.70866141732283472" right="0.31496062992125984" top="0.74803149606299213" bottom="0.74803149606299213" header="0.31496062992125984" footer="0.31496062992125984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8d0b6f-0187-44a4-9677-6cffa2b1cbc1" xsi:nil="true"/>
    <lcf76f155ced4ddcb4097134ff3c332f xmlns="037207b4-2265-4771-a452-6d98b8837f3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06BCE9ED8E3344B7D175BC114B2F50" ma:contentTypeVersion="13" ma:contentTypeDescription="Crear nuevo documento." ma:contentTypeScope="" ma:versionID="eb60caf2867b262039e201ff4eb3fbcb">
  <xsd:schema xmlns:xsd="http://www.w3.org/2001/XMLSchema" xmlns:xs="http://www.w3.org/2001/XMLSchema" xmlns:p="http://schemas.microsoft.com/office/2006/metadata/properties" xmlns:ns2="037207b4-2265-4771-a452-6d98b8837f33" xmlns:ns3="538d0b6f-0187-44a4-9677-6cffa2b1cbc1" targetNamespace="http://schemas.microsoft.com/office/2006/metadata/properties" ma:root="true" ma:fieldsID="60681dc835c380a225e205f4e6e2fc9a" ns2:_="" ns3:_="">
    <xsd:import namespace="037207b4-2265-4771-a452-6d98b8837f33"/>
    <xsd:import namespace="538d0b6f-0187-44a4-9677-6cffa2b1cb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207b4-2265-4771-a452-6d98b8837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44f0481-d2ea-4da5-b946-ee24ca3ed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d0b6f-0187-44a4-9677-6cffa2b1cb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6fd74bc-d550-4cf9-b7b5-c11fd9e6a11a}" ma:internalName="TaxCatchAll" ma:showField="CatchAllData" ma:web="538d0b6f-0187-44a4-9677-6cffa2b1cb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C93793-56C6-4979-A1E2-7C1511C25A64}">
  <ds:schemaRefs>
    <ds:schemaRef ds:uri="http://schemas.microsoft.com/office/2006/documentManagement/types"/>
    <ds:schemaRef ds:uri="037207b4-2265-4771-a452-6d98b8837f33"/>
    <ds:schemaRef ds:uri="http://schemas.openxmlformats.org/package/2006/metadata/core-properties"/>
    <ds:schemaRef ds:uri="538d0b6f-0187-44a4-9677-6cffa2b1cbc1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439ECD8-6570-49FC-B148-B490285295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27373D-8BD4-4EB1-AFCF-715B330EE2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207b4-2265-4771-a452-6d98b8837f33"/>
    <ds:schemaRef ds:uri="538d0b6f-0187-44a4-9677-6cffa2b1cb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PC</cp:lastModifiedBy>
  <cp:revision/>
  <dcterms:created xsi:type="dcterms:W3CDTF">2018-07-10T14:25:59Z</dcterms:created>
  <dcterms:modified xsi:type="dcterms:W3CDTF">2025-04-23T13:52:42Z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0x0101001906BCE9ED8E3344B7D175BC114B2F50</vt:lpwstr>
  </property>
  <property fmtid="{D5CDD505-2E9C-101B-9397-08002B2CF9AE}" pid="3" name="MediaServiceImageTags">
    <vt:lpwstr/>
  </property>
</Properties>
</file>