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DOCUMENTOS 2025\CONTROL INTERNO 2025\Compromisos SIG 2025\Planificación 2025\"/>
    </mc:Choice>
  </mc:AlternateContent>
  <bookViews>
    <workbookView xWindow="0" yWindow="0" windowWidth="20490" windowHeight="6555"/>
  </bookViews>
  <sheets>
    <sheet name="2025" sheetId="1" r:id="rId1"/>
  </sheets>
  <definedNames>
    <definedName name="_xlnm._FilterDatabase" localSheetId="0" hidden="1">'2025'!$A$11:$EF$93</definedName>
    <definedName name="_xlnm.Print_Area" localSheetId="0">'2025'!$A$1:$BH$97</definedName>
    <definedName name="_xlnm.Print_Titles" localSheetId="0">'2025'!$9:$11</definedName>
  </definedNames>
  <calcPr calcId="152511"/>
</workbook>
</file>

<file path=xl/calcChain.xml><?xml version="1.0" encoding="utf-8"?>
<calcChain xmlns="http://schemas.openxmlformats.org/spreadsheetml/2006/main">
  <c r="BG91" i="1" l="1"/>
  <c r="BF91" i="1"/>
  <c r="BH91" i="1" s="1"/>
  <c r="BG90" i="1" l="1"/>
  <c r="BG89" i="1"/>
  <c r="BG88" i="1"/>
  <c r="BG87" i="1"/>
  <c r="BG86" i="1"/>
  <c r="BH85" i="1"/>
  <c r="BG85" i="1"/>
  <c r="BG84" i="1"/>
  <c r="BG83" i="1"/>
  <c r="BG82" i="1"/>
  <c r="BG81" i="1"/>
  <c r="BG80" i="1"/>
  <c r="BG79" i="1"/>
  <c r="BG78" i="1"/>
  <c r="BH78" i="1"/>
  <c r="BG77" i="1"/>
  <c r="BG76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61" i="1"/>
  <c r="BG60" i="1"/>
  <c r="BG59" i="1" l="1"/>
  <c r="BG58" i="1"/>
  <c r="BG57" i="1"/>
  <c r="BG56" i="1"/>
  <c r="BG55" i="1"/>
  <c r="BG54" i="1"/>
  <c r="BG53" i="1"/>
  <c r="BG52" i="1"/>
  <c r="BG51" i="1"/>
  <c r="BG50" i="1"/>
  <c r="BG49" i="1"/>
  <c r="BG46" i="1"/>
  <c r="BG45" i="1"/>
  <c r="BG43" i="1"/>
  <c r="BG42" i="1"/>
  <c r="BG41" i="1"/>
  <c r="BG38" i="1"/>
  <c r="BG37" i="1"/>
  <c r="BG36" i="1"/>
  <c r="BG35" i="1"/>
  <c r="BG34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76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49" i="1"/>
  <c r="BF46" i="1"/>
  <c r="BF45" i="1"/>
  <c r="BF42" i="1"/>
  <c r="BF43" i="1"/>
  <c r="BF41" i="1"/>
  <c r="BF34" i="1"/>
  <c r="BF35" i="1"/>
  <c r="BF36" i="1"/>
  <c r="BF37" i="1"/>
  <c r="BF38" i="1"/>
  <c r="BF39" i="1"/>
  <c r="BF33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G12" i="1"/>
  <c r="BF12" i="1"/>
  <c r="BH74" i="1" l="1"/>
  <c r="BG33" i="1" l="1"/>
  <c r="BH13" i="1" l="1"/>
  <c r="BH33" i="1"/>
  <c r="BH36" i="1"/>
  <c r="BH56" i="1"/>
  <c r="BH61" i="1"/>
  <c r="BH65" i="1"/>
  <c r="BH66" i="1"/>
  <c r="BH69" i="1"/>
  <c r="BH70" i="1"/>
  <c r="BH73" i="1"/>
  <c r="BH76" i="1"/>
  <c r="BH87" i="1"/>
  <c r="BH88" i="1"/>
  <c r="BH28" i="1"/>
  <c r="BH30" i="1"/>
  <c r="BG39" i="1"/>
  <c r="BH51" i="1" l="1"/>
  <c r="BH37" i="1"/>
  <c r="BH62" i="1"/>
  <c r="BH57" i="1"/>
  <c r="BH19" i="1"/>
  <c r="BH42" i="1"/>
  <c r="BH25" i="1"/>
  <c r="BH82" i="1"/>
  <c r="BH72" i="1"/>
  <c r="BH68" i="1"/>
  <c r="BH64" i="1"/>
  <c r="BH60" i="1"/>
  <c r="BH52" i="1"/>
  <c r="BH54" i="1"/>
  <c r="BH17" i="1"/>
  <c r="BH31" i="1"/>
  <c r="BH84" i="1"/>
  <c r="BH53" i="1"/>
  <c r="BH46" i="1"/>
  <c r="BH34" i="1"/>
  <c r="BH43" i="1"/>
  <c r="BH90" i="1"/>
  <c r="BH15" i="1"/>
  <c r="BH27" i="1"/>
  <c r="BH12" i="1"/>
  <c r="BH20" i="1"/>
  <c r="BH86" i="1"/>
  <c r="BH23" i="1"/>
  <c r="BH24" i="1"/>
  <c r="BH22" i="1"/>
  <c r="BH18" i="1"/>
  <c r="BH14" i="1"/>
  <c r="BH83" i="1"/>
  <c r="BH80" i="1"/>
  <c r="BH71" i="1"/>
  <c r="BH67" i="1"/>
  <c r="BH63" i="1"/>
  <c r="BH59" i="1"/>
  <c r="BH35" i="1"/>
  <c r="BH16" i="1"/>
  <c r="BH81" i="1"/>
  <c r="BH89" i="1"/>
  <c r="BH29" i="1"/>
  <c r="BH79" i="1"/>
  <c r="BH58" i="1"/>
  <c r="BH26" i="1"/>
  <c r="BH39" i="1"/>
  <c r="BH21" i="1"/>
  <c r="BH55" i="1"/>
  <c r="BH77" i="1"/>
  <c r="BH49" i="1"/>
  <c r="BH45" i="1"/>
  <c r="BH41" i="1"/>
  <c r="BH92" i="1" l="1"/>
</calcChain>
</file>

<file path=xl/sharedStrings.xml><?xml version="1.0" encoding="utf-8"?>
<sst xmlns="http://schemas.openxmlformats.org/spreadsheetml/2006/main" count="263" uniqueCount="151">
  <si>
    <t>Código</t>
  </si>
  <si>
    <t>DÍA</t>
  </si>
  <si>
    <t>MES</t>
  </si>
  <si>
    <t>AÑO</t>
  </si>
  <si>
    <t>Página</t>
  </si>
  <si>
    <t>1 de 1</t>
  </si>
  <si>
    <t>ENERO</t>
  </si>
  <si>
    <t>COMITÉ DE CONVIVENCIA LABORAL</t>
  </si>
  <si>
    <t>FEBRERO</t>
  </si>
  <si>
    <t>COPASST</t>
  </si>
  <si>
    <t>FECHA ELABORACIÓN</t>
  </si>
  <si>
    <t>MARZO</t>
  </si>
  <si>
    <t>BRIGADA DE EMERGENCIAS</t>
  </si>
  <si>
    <t>NOMBRE PROCESO/PROGRAMA</t>
  </si>
  <si>
    <t>FECHA ACTUALIZACIÓN</t>
  </si>
  <si>
    <t>ABRIL</t>
  </si>
  <si>
    <t>MAYO</t>
  </si>
  <si>
    <t>N°</t>
  </si>
  <si>
    <t>ACTIVIDAD</t>
  </si>
  <si>
    <t>OBJETIVO</t>
  </si>
  <si>
    <t>TAREA Y/ CONTENIDO</t>
  </si>
  <si>
    <t>RECURSOS</t>
  </si>
  <si>
    <t>COBERTURA</t>
  </si>
  <si>
    <t>DURACIÓN</t>
  </si>
  <si>
    <t>RESPONSABLE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</si>
  <si>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</si>
  <si>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</si>
  <si>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</si>
  <si>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</si>
  <si>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</si>
  <si>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</si>
  <si>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</si>
  <si>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CONTROL Y SEGUIMIENTO </t>
  </si>
  <si>
    <t>% POR ACCIÓN</t>
  </si>
  <si>
    <t>% DE CUMPLIMIENTO POR ACTIVIDAD</t>
  </si>
  <si>
    <t>% DE CUMPLIMIENTO DEL PLAN DE MEJORAMIENTO</t>
  </si>
  <si>
    <t>S1</t>
  </si>
  <si>
    <t>S2</t>
  </si>
  <si>
    <t>S3</t>
  </si>
  <si>
    <t>S4</t>
  </si>
  <si>
    <t>TOTAL</t>
  </si>
  <si>
    <t>Planificación, Control y Seguimiento de Actividades</t>
  </si>
  <si>
    <t>ESPACIO EXCLUSIVO PARA DILIGENCIAMIENTO DEL SG-SST
(OFICINA DE GESTIÓN DEL TALENTO HUMANO)</t>
  </si>
  <si>
    <t>FAC-23 v.04</t>
  </si>
  <si>
    <t>OFICINA CONTROL INTERNO DE GESTIÓN</t>
  </si>
  <si>
    <t>Presentación de Informe trimestral  Deuda y Fiducias, Contraloría General del Departamento de Norte de Santander - SIA - 12</t>
  </si>
  <si>
    <t>Presentación de Informe Mensual Informe al Culminar la Gestión , Contraloría General del Departamento de Norte de Santander - SIA - 12</t>
  </si>
  <si>
    <t>Informe Ejecutivo Anual - DAFP (Diligenciamiento del aplicativo FURAG II)</t>
  </si>
  <si>
    <t xml:space="preserve">Elaboración y publicación del informe de Austeridad del Gasto </t>
  </si>
  <si>
    <t>Informe Semestral Estado de Control Interno</t>
  </si>
  <si>
    <t xml:space="preserve">Arqueos de cajas menores y evaluación </t>
  </si>
  <si>
    <t>Seguimiento plan de mejoramiento Evaluación Conciliaciones Bancarias año 2021</t>
  </si>
  <si>
    <t>Acompañamiento al proceso de implementación de las normas NIIF (politica contable)</t>
  </si>
  <si>
    <t>Verificación del plan de trabajo de los docentes de las facultades.</t>
  </si>
  <si>
    <t>Seguimiento  a plan de acciones correctivas Evaluación ejecución plan de compras 2021</t>
  </si>
  <si>
    <t>Rol de Enfoque hacia la Prevención</t>
  </si>
  <si>
    <t>Yessica</t>
  </si>
  <si>
    <t>Rol de Evaluación de la Gestión del Riesgo</t>
  </si>
  <si>
    <t>Magaly</t>
  </si>
  <si>
    <t>5 Rol de Evaluación y Seguimiento</t>
  </si>
  <si>
    <t xml:space="preserve">Seguimiento al plan de mejoramiento producto de la evaluación de Nomina </t>
  </si>
  <si>
    <t>Seguimiento al plan de acciones correctivas producto de la Evaluación al tramite de viáticos 2022</t>
  </si>
  <si>
    <t>Rol de Liderazgo Estratégico</t>
  </si>
  <si>
    <t>Rol Relacion con Entes Externos</t>
  </si>
  <si>
    <t xml:space="preserve">Verificar solicitudes de entes de control y su respectiva respuesta </t>
  </si>
  <si>
    <t xml:space="preserve">Seguimiento plan de acciones correctivas de la evaluación de la contratación </t>
  </si>
  <si>
    <t xml:space="preserve">Seguimiento cumplimiento de los supervisores </t>
  </si>
  <si>
    <t>Auditorías</t>
  </si>
  <si>
    <t>Seguimientos</t>
  </si>
  <si>
    <t>Nota: Si el cronograma se extiende a dos o mas años realizar una copia de la estructura del formato en otra hoja de excel.</t>
  </si>
  <si>
    <t>Cargo:</t>
  </si>
  <si>
    <t>Magaly Maldonado Rozo</t>
  </si>
  <si>
    <t xml:space="preserve">Técnico Administrativo </t>
  </si>
  <si>
    <t xml:space="preserve">Informe del estado de Peticiones, Quejas, Reclamos y Sugerencias institucional </t>
  </si>
  <si>
    <t>D</t>
  </si>
  <si>
    <t>M</t>
  </si>
  <si>
    <t>A</t>
  </si>
  <si>
    <t xml:space="preserve">Auditoría Interna al Sistema de Gestión de Seguridad y Salud en el Trabajo </t>
  </si>
  <si>
    <t xml:space="preserve">Maritza </t>
  </si>
  <si>
    <t>Auditoría al proceso de rendición de cuentas de la vigencia 2024</t>
  </si>
  <si>
    <t>Seguimiento al Plan de Acciones Correctivas producto de la Auditoría del Plan de Capacitación Docente y Administrativo vigencia 2024</t>
  </si>
  <si>
    <t>Seguimiento al Plan de Acciones Correctivas producto de la Auditoría al Sistema de Gestión de Seguridad y Salud en el Trabajo vigencia 2024</t>
  </si>
  <si>
    <t>Auditoria de atencion de situaciones escaladas al comité de convivencia laboral, y de las acciones de mejora que se emprendieron para lamejora del clima, la convivencia y las relaciones laborales.</t>
  </si>
  <si>
    <t>Elaboración del informe final consolidado  de la Gestión del Riesgo vigencia 2024 para remisión al proceso de Planeación y el SIG</t>
  </si>
  <si>
    <t>Elaboración del Informe Ejecutivo de Evaluación de Control Interno Contable vigencia 2024</t>
  </si>
  <si>
    <t>Ayda</t>
  </si>
  <si>
    <t xml:space="preserve">Informe de rendición de la cuenta anual vigencia 2024. SIA CONTRALORIA - SIRECI </t>
  </si>
  <si>
    <t>Informe personal y costo 2024</t>
  </si>
  <si>
    <t>Informe Obras Inconclusas</t>
  </si>
  <si>
    <t>Yuriani</t>
  </si>
  <si>
    <t>Personal Adscrito a la Oficina de Control Interno</t>
  </si>
  <si>
    <t>Auditoría de Asistencia a clases</t>
  </si>
  <si>
    <t>Requerir y publicar en la pagina web de la dependencia el informe del congreso estampilla</t>
  </si>
  <si>
    <t>Seguimiento al plan de  mantenimiento de la infraestructura física</t>
  </si>
  <si>
    <t>Informe Matriz Indice de Transparencia y Acceso a la Información ITA</t>
  </si>
  <si>
    <t xml:space="preserve">Requerir y publicar en la pagina web de la dependencia el Informe de Defensa Judicial </t>
  </si>
  <si>
    <t>Verificación de los soportes reportados en el aplicativo SPEI sobre el cumplimiento del Plan de Acción Institucional</t>
  </si>
  <si>
    <t>Verificación de los soportes reportados en el aplicativo SPEI sobre el cumplimiento del Plan de Desarrollo Institucional</t>
  </si>
  <si>
    <t>Envío de comunicaciones internas a los proceso tendientes a fomentar la cultura del Autocontrol en la Universidad de Pamplona</t>
  </si>
  <si>
    <t>Comité Institucional de Coordinación de Control Interno</t>
  </si>
  <si>
    <t>Yessica - Ayda</t>
  </si>
  <si>
    <t>Grupo de Mejoramiento</t>
  </si>
  <si>
    <t>Elaboración, control y seguimiento de actividades para el cumplimiento de los compromisos establecidos por el SIG (planes de acciones correctivas, riesgos, indicadores, planificación, gestión del cambio, documentación, etc.)</t>
  </si>
  <si>
    <t xml:space="preserve">Liderar visitas de Entes de Control </t>
  </si>
  <si>
    <t xml:space="preserve">Verificar el cumplimiento de los procesos con el reporte oportuno de los Informes a los Entes de Control </t>
  </si>
  <si>
    <t>Acompañamiento en la elaboración del mapa de riesgos (Riesgos de Gestión, Corrupción, Seguridad Digital, Contables e Inclusión y No Discriminación)</t>
  </si>
  <si>
    <t>Magaly - Maritza</t>
  </si>
  <si>
    <t>Auditor Interno Especialista en Seguridad Salud en el Trabajo</t>
  </si>
  <si>
    <t>Magaly - Ayda</t>
  </si>
  <si>
    <t>Auditoría al presupuesto general  de la institución  2024</t>
  </si>
  <si>
    <t>Auditoría al cumplimiento de la resolución 04 de la Contraloría General  artículo  SIA OBSERVA</t>
  </si>
  <si>
    <t>Auditoria efectividad de los mecanismos de identificación y declaración de conflictos de interés</t>
  </si>
  <si>
    <t>Auditora Interna Sugey Velasco</t>
  </si>
  <si>
    <t>Seguimiento ejecución Planes de Mejoramiento resultantes de las Auditorías Externas realizadas por los Entes de Control</t>
  </si>
  <si>
    <t xml:space="preserve">Seguimiento del Plan de Acciones Correctivas resultado del informe FURAG II </t>
  </si>
  <si>
    <t>Informe semestral acciones de repetición - SIRECI</t>
  </si>
  <si>
    <t xml:space="preserve">Magaly </t>
  </si>
  <si>
    <t>Evaluación del plan de capacitación  administrativo vigencia 2024 Verificar Se asignaron los recursos presupuestales para atender el 100% de las necesidades de capacitación, bienestar y calidad de vida laboral
Se evaluó el aporte de los procesos de capacitación, al mejoramiento de las competencias, habilidades o conocimientos de los servidores</t>
  </si>
  <si>
    <t>Seguimiento al plan de mejoramiento producto de la Evaluación de Control Interno Contable vigencia 2024</t>
  </si>
  <si>
    <t>Seguimiento plan de acciones correctivas de la auditoría del manejo del dinero de Villa Marina</t>
  </si>
  <si>
    <t>Auditoría de Nomina vigencia 2024</t>
  </si>
  <si>
    <t>Auditoría Protocolo de Prevención, Detección y Atención de Violencia Basada en Género y el  Protocolo de Atención al Ciudadano con Diversidad Funcional MDE.AT-01 v.00 respectivamente.</t>
  </si>
  <si>
    <t>Maritza</t>
  </si>
  <si>
    <t>Auditorías Internas de Calidad al Sistema Integrado de Gestión</t>
  </si>
  <si>
    <t>Auditoría a la contratación vigencia 2024</t>
  </si>
  <si>
    <t>Auditoría al tramite de viáticos 2024</t>
  </si>
  <si>
    <t>Auditoría al plan de mantenimiento e infraestructura fisica</t>
  </si>
  <si>
    <t>Auditoría al Manejo de dinero en efectivo (Sede Social Villa Marina)</t>
  </si>
  <si>
    <t>Auditoria de cumplimiento Codigo de Integridad (politica, estrategia, y cumplimiento de acciones)</t>
  </si>
  <si>
    <t>Auditoría al PGIRHS. Gestión administrativa (bienes y servicios, mantenimiento de infraestructura y equipos, gestión de seguros, manejo de activos fijos, gestión ambiental, entre otros)</t>
  </si>
  <si>
    <t>Auditoría para verificar que se atendieron de las causales de retiro estrictamente señaladas por la ley</t>
  </si>
  <si>
    <t>Auditoría para verificar si se evalúo el desempeño de todos los servidores de la entidad (de acuerdo con el sistema y formatos previstos para tal fin)</t>
  </si>
  <si>
    <t xml:space="preserve">Auditoría al modelo de seguridad y privacidad de la información (MSPI) </t>
  </si>
  <si>
    <t xml:space="preserve">Auditoría de accesibilidad web, conforme a la norma técnica NTC 5854 </t>
  </si>
  <si>
    <t>Auditoría de gestión conforme a la norma técnica NTC 6047 de infraestructura</t>
  </si>
  <si>
    <t xml:space="preserve">Maritza con Apoyo </t>
  </si>
  <si>
    <t xml:space="preserve">Seguimiento al Plan de Acciones Correctivas producto de la evaluación cuentas por pagar </t>
  </si>
  <si>
    <t>Capacitación a Supervisores</t>
  </si>
  <si>
    <t>Omar</t>
  </si>
  <si>
    <t>Elaboración y presentación del Informe de Gestión de la Oficina de Control Interno correspondiente a la vigencia 2024</t>
  </si>
  <si>
    <t xml:space="preserve">Ayda - Omar </t>
  </si>
  <si>
    <t xml:space="preserve">Auditoría de actividades tercerizadas (Comedor Estudiantil Pamplona y Villa del Rosario) </t>
  </si>
  <si>
    <t xml:space="preserve">Ayda - Yuriani </t>
  </si>
  <si>
    <t>Auditoria a la efectividad de Las acciones de seguridad y privacidad de la información (incluyendo acciones de imagen o confianza)</t>
  </si>
  <si>
    <t>Auditoría  de analísis del aporte de la gestión del talento humano al cumplimiento de las metas y objetivos de la entidad y se emprendieron acciones para mejorar el desempeño de las personas (indicador del plan de gestión)</t>
  </si>
  <si>
    <t>Informe  semestral delitos contra la administracion publica - SIRECI</t>
  </si>
  <si>
    <t>Informe de verificación cumplimiento Normas de Software - Unidad Administrativa Especial Dirección Nacional de Derechos de Autor</t>
  </si>
  <si>
    <t>Realizar seguimiento al plan de acciones correctivas producto de la evaluación a los ingresos de la emisora Radio San José de Cúcuta</t>
  </si>
  <si>
    <t xml:space="preserve">Seguimiento al plan de acciones correctivas producto de la Auditoría al presupuesto general de la institución vigencia 2023 - 2024 </t>
  </si>
  <si>
    <t>Seguimiento al plan de acciones correctivas producto de la Auditoría al proceso de rendición de cuentas de la vigencia 2023</t>
  </si>
  <si>
    <t>Seguimiento al cumplimiento de las acciones establecidas en los Mapas de Riesgos y Planes de Acciones Correctivas (Auditorías Internas de Calidad)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</si>
</sst>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 tint="4.9989318521683403E-2"/>
      <name val="Arial"/>
      <family val="2"/>
    </font>
    <font>
      <b/>
      <sz val="10"/>
      <name val="Arial"/>
      <family val="2"/>
    </font>
    <font>
      <u/>
      <sz val="10"/>
      <color theme="1" tint="4.9989318521683403E-2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D333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14999847407452621"/>
      </bottom>
      <diagonal/>
    </border>
    <border>
      <left/>
      <right/>
      <top style="medium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justify" vertical="center" wrapText="1"/>
    </xf>
    <xf numFmtId="0" fontId="6" fillId="3" borderId="28" xfId="0" applyFont="1" applyFill="1" applyBorder="1" applyAlignment="1">
      <alignment horizontal="justify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9" xfId="0" applyFont="1" applyFill="1" applyBorder="1" applyAlignment="1">
      <alignment vertical="center"/>
    </xf>
    <xf numFmtId="0" fontId="5" fillId="3" borderId="0" xfId="0" applyFont="1" applyFill="1"/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left" vertical="center" indent="1"/>
    </xf>
    <xf numFmtId="0" fontId="5" fillId="0" borderId="28" xfId="0" applyFont="1" applyFill="1" applyBorder="1" applyAlignment="1">
      <alignment horizontal="left" vertical="center" indent="1"/>
    </xf>
    <xf numFmtId="0" fontId="5" fillId="8" borderId="28" xfId="0" applyFont="1" applyFill="1" applyBorder="1" applyAlignment="1">
      <alignment horizontal="left" vertical="center" indent="1"/>
    </xf>
    <xf numFmtId="0" fontId="5" fillId="3" borderId="28" xfId="0" applyFont="1" applyFill="1" applyBorder="1"/>
    <xf numFmtId="0" fontId="5" fillId="0" borderId="28" xfId="0" applyFont="1" applyFill="1" applyBorder="1"/>
    <xf numFmtId="14" fontId="5" fillId="3" borderId="28" xfId="0" applyNumberFormat="1" applyFont="1" applyFill="1" applyBorder="1" applyAlignment="1">
      <alignment horizontal="left" vertical="center" indent="1"/>
    </xf>
    <xf numFmtId="14" fontId="5" fillId="8" borderId="28" xfId="0" applyNumberFormat="1" applyFont="1" applyFill="1" applyBorder="1" applyAlignment="1">
      <alignment horizontal="left" vertical="center" indent="1"/>
    </xf>
    <xf numFmtId="2" fontId="5" fillId="0" borderId="28" xfId="0" applyNumberFormat="1" applyFont="1" applyBorder="1" applyAlignment="1">
      <alignment horizontal="center" vertical="center" wrapText="1"/>
    </xf>
    <xf numFmtId="9" fontId="5" fillId="0" borderId="28" xfId="1" applyFont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left" vertical="center" indent="1"/>
    </xf>
    <xf numFmtId="0" fontId="11" fillId="0" borderId="28" xfId="0" applyFont="1" applyFill="1" applyBorder="1" applyAlignment="1">
      <alignment horizontal="left" vertical="center" indent="1"/>
    </xf>
    <xf numFmtId="0" fontId="11" fillId="3" borderId="28" xfId="0" applyFont="1" applyFill="1" applyBorder="1" applyAlignment="1">
      <alignment horizontal="left" vertical="center" indent="1"/>
    </xf>
    <xf numFmtId="0" fontId="5" fillId="8" borderId="28" xfId="0" applyFont="1" applyFill="1" applyBorder="1"/>
    <xf numFmtId="165" fontId="3" fillId="4" borderId="2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8" xfId="0" applyFont="1" applyBorder="1"/>
    <xf numFmtId="0" fontId="5" fillId="0" borderId="28" xfId="0" applyFont="1" applyBorder="1" applyAlignment="1">
      <alignment wrapText="1"/>
    </xf>
    <xf numFmtId="0" fontId="5" fillId="9" borderId="28" xfId="0" applyFont="1" applyFill="1" applyBorder="1"/>
    <xf numFmtId="0" fontId="12" fillId="0" borderId="28" xfId="0" applyFont="1" applyBorder="1"/>
    <xf numFmtId="0" fontId="11" fillId="3" borderId="28" xfId="0" applyFont="1" applyFill="1" applyBorder="1" applyAlignment="1">
      <alignment horizontal="justify" vertical="center" wrapText="1"/>
    </xf>
    <xf numFmtId="0" fontId="5" fillId="0" borderId="36" xfId="0" applyFont="1" applyBorder="1"/>
    <xf numFmtId="0" fontId="5" fillId="0" borderId="28" xfId="0" applyFont="1" applyBorder="1" applyAlignment="1">
      <alignment horizontal="justify" vertical="center"/>
    </xf>
    <xf numFmtId="0" fontId="6" fillId="0" borderId="28" xfId="0" applyFont="1" applyBorder="1" applyAlignment="1">
      <alignment horizontal="justify" vertical="center"/>
    </xf>
    <xf numFmtId="0" fontId="5" fillId="10" borderId="28" xfId="0" applyFont="1" applyFill="1" applyBorder="1" applyAlignment="1">
      <alignment horizontal="justify" vertical="center"/>
    </xf>
    <xf numFmtId="9" fontId="5" fillId="10" borderId="28" xfId="1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justify" vertical="center" wrapText="1"/>
    </xf>
    <xf numFmtId="0" fontId="3" fillId="0" borderId="28" xfId="0" applyFont="1" applyBorder="1"/>
    <xf numFmtId="0" fontId="1" fillId="3" borderId="28" xfId="0" applyFont="1" applyFill="1" applyBorder="1" applyAlignment="1">
      <alignment horizontal="left" vertical="center" indent="1"/>
    </xf>
    <xf numFmtId="0" fontId="5" fillId="10" borderId="28" xfId="0" applyFont="1" applyFill="1" applyBorder="1"/>
    <xf numFmtId="0" fontId="5" fillId="10" borderId="0" xfId="0" applyFont="1" applyFill="1"/>
    <xf numFmtId="0" fontId="5" fillId="10" borderId="0" xfId="0" applyFont="1" applyFill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12" fillId="3" borderId="28" xfId="0" applyFont="1" applyFill="1" applyBorder="1" applyAlignment="1">
      <alignment horizontal="justify" vertical="center" wrapText="1"/>
    </xf>
    <xf numFmtId="0" fontId="5" fillId="3" borderId="28" xfId="0" applyFont="1" applyFill="1" applyBorder="1" applyAlignment="1">
      <alignment wrapText="1"/>
    </xf>
    <xf numFmtId="0" fontId="2" fillId="2" borderId="28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 textRotation="90" wrapText="1"/>
    </xf>
    <xf numFmtId="0" fontId="1" fillId="3" borderId="28" xfId="0" applyFont="1" applyFill="1" applyBorder="1" applyAlignment="1">
      <alignment horizontal="center" vertical="center" wrapText="1"/>
    </xf>
    <xf numFmtId="164" fontId="5" fillId="3" borderId="28" xfId="1" applyNumberFormat="1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2" fontId="5" fillId="10" borderId="28" xfId="0" applyNumberFormat="1" applyFont="1" applyFill="1" applyBorder="1" applyAlignment="1">
      <alignment horizontal="center" vertical="center" wrapText="1"/>
    </xf>
    <xf numFmtId="164" fontId="5" fillId="10" borderId="28" xfId="1" applyNumberFormat="1" applyFont="1" applyFill="1" applyBorder="1" applyAlignment="1">
      <alignment horizontal="center" vertical="center" wrapText="1"/>
    </xf>
    <xf numFmtId="164" fontId="5" fillId="3" borderId="37" xfId="1" applyNumberFormat="1" applyFont="1" applyFill="1" applyBorder="1" applyAlignment="1">
      <alignment horizontal="center" vertical="center" wrapText="1"/>
    </xf>
    <xf numFmtId="9" fontId="13" fillId="7" borderId="38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 textRotation="90" wrapText="1"/>
    </xf>
    <xf numFmtId="0" fontId="2" fillId="5" borderId="34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textRotation="90" wrapText="1"/>
    </xf>
    <xf numFmtId="0" fontId="2" fillId="5" borderId="35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2" fontId="13" fillId="7" borderId="38" xfId="0" applyNumberFormat="1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D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CUMPLIMIENTO DEL</a:t>
            </a:r>
            <a:r>
              <a:rPr lang="es-CO" baseline="0"/>
              <a:t> PLAN DE ACTIVIDADES DE LA DEPENDENCIA</a:t>
            </a:r>
          </a:p>
        </c:rich>
      </c:tx>
      <c:layout>
        <c:manualLayout>
          <c:xMode val="edge"/>
          <c:yMode val="edge"/>
          <c:x val="7.8036956653513082E-2"/>
          <c:y val="1.6292627564645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888888888888889E-2"/>
                  <c:y val="-0.111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F7-4977-8B78-011EE8224D8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8331454907595791E-2"/>
                  <c:y val="-6.1063211482576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1F7-4977-8B78-011EE8224D8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'2025'!$BH$92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F7-4977-8B78-011EE8224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121080"/>
        <c:axId val="256180616"/>
        <c:axId val="0"/>
      </c:bar3DChart>
      <c:catAx>
        <c:axId val="256121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6180616"/>
        <c:crosses val="autoZero"/>
        <c:auto val="1"/>
        <c:lblAlgn val="ctr"/>
        <c:lblOffset val="100"/>
        <c:noMultiLvlLbl val="0"/>
      </c:catAx>
      <c:valAx>
        <c:axId val="25618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6121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0</xdr:col>
      <xdr:colOff>638736</xdr:colOff>
      <xdr:row>1</xdr:row>
      <xdr:rowOff>324970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78441"/>
          <a:ext cx="549089" cy="68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47625</xdr:colOff>
      <xdr:row>100</xdr:row>
      <xdr:rowOff>47625</xdr:rowOff>
    </xdr:from>
    <xdr:to>
      <xdr:col>40</xdr:col>
      <xdr:colOff>80122</xdr:colOff>
      <xdr:row>137</xdr:row>
      <xdr:rowOff>14568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C0469024-CE20-41BB-A9C2-F2F8BBD01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F97"/>
  <sheetViews>
    <sheetView tabSelected="1" view="pageBreakPreview" topLeftCell="A7" zoomScaleNormal="100" zoomScaleSheetLayoutView="100" workbookViewId="0">
      <pane xSplit="18" ySplit="5" topLeftCell="T12" activePane="bottomRight" state="frozen"/>
      <selection activeCell="A7" sqref="A7"/>
      <selection pane="topRight" activeCell="S7" sqref="S7"/>
      <selection pane="bottomLeft" activeCell="A12" sqref="A12"/>
      <selection pane="bottomRight" activeCell="A9" sqref="A9:A10"/>
    </sheetView>
  </sheetViews>
  <sheetFormatPr baseColWidth="10" defaultColWidth="11.42578125" defaultRowHeight="12.75" x14ac:dyDescent="0.2"/>
  <cols>
    <col min="1" max="1" width="10.5703125" style="40" customWidth="1"/>
    <col min="2" max="2" width="31.85546875" style="40" customWidth="1"/>
    <col min="3" max="3" width="24.42578125" style="40" hidden="1" customWidth="1"/>
    <col min="4" max="4" width="22.85546875" style="40" hidden="1" customWidth="1"/>
    <col min="5" max="5" width="22" style="40" hidden="1" customWidth="1"/>
    <col min="6" max="6" width="21.7109375" style="40" hidden="1" customWidth="1"/>
    <col min="7" max="7" width="22.85546875" style="40" hidden="1" customWidth="1"/>
    <col min="8" max="8" width="13.85546875" style="40" customWidth="1"/>
    <col min="9" max="56" width="3.7109375" style="40" customWidth="1"/>
    <col min="57" max="57" width="25.42578125" style="40" bestFit="1" customWidth="1"/>
    <col min="58" max="58" width="9.42578125" style="40" customWidth="1"/>
    <col min="59" max="59" width="7.85546875" style="40" customWidth="1"/>
    <col min="60" max="60" width="10" style="40" customWidth="1"/>
    <col min="61" max="63" width="11.42578125" style="40"/>
    <col min="64" max="132" width="11.42578125" style="40" customWidth="1"/>
    <col min="133" max="135" width="11.42578125" style="40"/>
    <col min="136" max="136" width="51.7109375" style="40" customWidth="1"/>
    <col min="137" max="16384" width="11.42578125" style="40"/>
  </cols>
  <sheetData>
    <row r="1" spans="1:136" ht="34.5" customHeight="1" thickBot="1" x14ac:dyDescent="0.25">
      <c r="A1" s="90"/>
      <c r="B1" s="82" t="s">
        <v>41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4"/>
      <c r="BF1" s="14" t="s">
        <v>0</v>
      </c>
      <c r="BG1" s="76" t="s">
        <v>43</v>
      </c>
      <c r="BH1" s="77"/>
      <c r="EC1" s="42" t="s">
        <v>1</v>
      </c>
      <c r="ED1" s="42" t="s">
        <v>2</v>
      </c>
      <c r="EE1" s="42" t="s">
        <v>3</v>
      </c>
    </row>
    <row r="2" spans="1:136" ht="33" customHeight="1" thickBot="1" x14ac:dyDescent="0.25">
      <c r="A2" s="91"/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7"/>
      <c r="BF2" s="14" t="s">
        <v>4</v>
      </c>
      <c r="BG2" s="76" t="s">
        <v>5</v>
      </c>
      <c r="BH2" s="77"/>
      <c r="EC2" s="42">
        <v>1</v>
      </c>
      <c r="ED2" s="42" t="s">
        <v>6</v>
      </c>
      <c r="EE2" s="42">
        <v>2018</v>
      </c>
      <c r="EF2" s="42" t="s">
        <v>7</v>
      </c>
    </row>
    <row r="3" spans="1:136" ht="29.25" customHeight="1" thickBot="1" x14ac:dyDescent="0.25">
      <c r="A3" s="9"/>
      <c r="B3" s="10"/>
      <c r="C3" s="10"/>
      <c r="D3" s="10"/>
      <c r="E3" s="10"/>
      <c r="F3" s="10"/>
      <c r="G3" s="10"/>
      <c r="H3" s="10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6"/>
      <c r="BG3" s="17"/>
      <c r="BH3" s="17"/>
      <c r="EC3" s="42">
        <v>2</v>
      </c>
      <c r="ED3" s="42" t="s">
        <v>8</v>
      </c>
      <c r="EE3" s="42">
        <v>2019</v>
      </c>
      <c r="EF3" s="42" t="s">
        <v>9</v>
      </c>
    </row>
    <row r="4" spans="1:136" ht="27" customHeight="1" thickBot="1" x14ac:dyDescent="0.25"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" t="s">
        <v>10</v>
      </c>
      <c r="BF4" s="43">
        <v>30</v>
      </c>
      <c r="BG4" s="43">
        <v>1</v>
      </c>
      <c r="BH4" s="44">
        <v>2025</v>
      </c>
      <c r="EC4" s="42">
        <v>3</v>
      </c>
      <c r="ED4" s="42" t="s">
        <v>11</v>
      </c>
      <c r="EE4" s="42">
        <v>2020</v>
      </c>
      <c r="EF4" s="45" t="s">
        <v>12</v>
      </c>
    </row>
    <row r="5" spans="1:136" ht="27" customHeight="1" thickBot="1" x14ac:dyDescent="0.25">
      <c r="A5" s="88" t="s">
        <v>13</v>
      </c>
      <c r="B5" s="89"/>
      <c r="C5" s="95" t="s">
        <v>44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7"/>
      <c r="AY5" s="18"/>
      <c r="AZ5" s="18"/>
      <c r="BA5" s="18"/>
      <c r="BB5" s="18"/>
      <c r="BC5" s="18"/>
      <c r="BD5" s="18"/>
      <c r="BE5" s="2"/>
      <c r="BF5" s="42"/>
      <c r="BG5" s="42"/>
      <c r="BH5" s="42"/>
      <c r="EC5" s="42"/>
      <c r="ED5" s="42"/>
      <c r="EE5" s="42"/>
      <c r="EF5" s="45"/>
    </row>
    <row r="6" spans="1:136" ht="27" customHeight="1" thickBot="1" x14ac:dyDescent="0.25">
      <c r="A6" s="11"/>
      <c r="B6" s="11"/>
      <c r="C6" s="11"/>
      <c r="D6" s="11"/>
      <c r="E6" s="11"/>
      <c r="F6" s="11"/>
      <c r="G6" s="11"/>
      <c r="H6" s="11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3" t="s">
        <v>14</v>
      </c>
      <c r="BF6" s="43" t="s">
        <v>74</v>
      </c>
      <c r="BG6" s="43" t="s">
        <v>75</v>
      </c>
      <c r="BH6" s="44" t="s">
        <v>76</v>
      </c>
      <c r="EC6" s="42"/>
      <c r="ED6" s="42"/>
      <c r="EE6" s="42"/>
      <c r="EF6" s="45"/>
    </row>
    <row r="7" spans="1:136" ht="13.5" thickBot="1" x14ac:dyDescent="0.25">
      <c r="A7" s="12"/>
      <c r="B7" s="13"/>
      <c r="C7" s="13"/>
      <c r="D7" s="13"/>
      <c r="E7" s="13"/>
      <c r="F7" s="13"/>
      <c r="G7" s="13"/>
      <c r="H7" s="13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9"/>
      <c r="BF7" s="20"/>
      <c r="BG7" s="20"/>
      <c r="BH7" s="20"/>
      <c r="EC7" s="42">
        <v>4</v>
      </c>
      <c r="ED7" s="42" t="s">
        <v>15</v>
      </c>
      <c r="EE7" s="42">
        <v>2021</v>
      </c>
    </row>
    <row r="8" spans="1:136" ht="26.25" customHeight="1" thickBot="1" x14ac:dyDescent="0.25">
      <c r="C8" s="92" t="s">
        <v>42</v>
      </c>
      <c r="D8" s="93"/>
      <c r="E8" s="93"/>
      <c r="F8" s="93"/>
      <c r="G8" s="93"/>
      <c r="H8" s="94"/>
      <c r="I8" s="78">
        <v>2025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80"/>
      <c r="BE8" s="81"/>
      <c r="BF8" s="81"/>
      <c r="BG8" s="81"/>
      <c r="BH8" s="81"/>
      <c r="EC8" s="42">
        <v>5</v>
      </c>
      <c r="ED8" s="42" t="s">
        <v>16</v>
      </c>
      <c r="EE8" s="42">
        <v>2022</v>
      </c>
    </row>
    <row r="9" spans="1:136" ht="25.5" customHeight="1" thickBot="1" x14ac:dyDescent="0.25">
      <c r="A9" s="107" t="s">
        <v>17</v>
      </c>
      <c r="B9" s="114" t="s">
        <v>18</v>
      </c>
      <c r="C9" s="109" t="s">
        <v>19</v>
      </c>
      <c r="D9" s="111" t="s">
        <v>20</v>
      </c>
      <c r="E9" s="109" t="s">
        <v>21</v>
      </c>
      <c r="F9" s="109" t="s">
        <v>22</v>
      </c>
      <c r="G9" s="109" t="s">
        <v>23</v>
      </c>
      <c r="H9" s="109" t="s">
        <v>24</v>
      </c>
      <c r="I9" s="100" t="s">
        <v>6</v>
      </c>
      <c r="J9" s="101"/>
      <c r="K9" s="101"/>
      <c r="L9" s="102"/>
      <c r="M9" s="100" t="s">
        <v>8</v>
      </c>
      <c r="N9" s="101"/>
      <c r="O9" s="101"/>
      <c r="P9" s="102"/>
      <c r="Q9" s="100" t="s">
        <v>11</v>
      </c>
      <c r="R9" s="101"/>
      <c r="S9" s="101"/>
      <c r="T9" s="102"/>
      <c r="U9" s="100" t="s">
        <v>15</v>
      </c>
      <c r="V9" s="101"/>
      <c r="W9" s="101"/>
      <c r="X9" s="102"/>
      <c r="Y9" s="100" t="s">
        <v>16</v>
      </c>
      <c r="Z9" s="101"/>
      <c r="AA9" s="101"/>
      <c r="AB9" s="102"/>
      <c r="AC9" s="100" t="s">
        <v>25</v>
      </c>
      <c r="AD9" s="101"/>
      <c r="AE9" s="101"/>
      <c r="AF9" s="102"/>
      <c r="AG9" s="100" t="s">
        <v>26</v>
      </c>
      <c r="AH9" s="101"/>
      <c r="AI9" s="101"/>
      <c r="AJ9" s="102"/>
      <c r="AK9" s="100" t="s">
        <v>27</v>
      </c>
      <c r="AL9" s="101"/>
      <c r="AM9" s="101"/>
      <c r="AN9" s="102"/>
      <c r="AO9" s="100" t="s">
        <v>28</v>
      </c>
      <c r="AP9" s="101"/>
      <c r="AQ9" s="101"/>
      <c r="AR9" s="102"/>
      <c r="AS9" s="100" t="s">
        <v>29</v>
      </c>
      <c r="AT9" s="101"/>
      <c r="AU9" s="101"/>
      <c r="AV9" s="102"/>
      <c r="AW9" s="100" t="s">
        <v>30</v>
      </c>
      <c r="AX9" s="101"/>
      <c r="AY9" s="101"/>
      <c r="AZ9" s="102"/>
      <c r="BA9" s="100" t="s">
        <v>31</v>
      </c>
      <c r="BB9" s="101"/>
      <c r="BC9" s="101"/>
      <c r="BD9" s="102"/>
      <c r="BE9" s="103" t="s">
        <v>32</v>
      </c>
      <c r="BF9" s="98" t="s">
        <v>33</v>
      </c>
      <c r="BG9" s="105" t="s">
        <v>34</v>
      </c>
      <c r="BH9" s="98" t="s">
        <v>35</v>
      </c>
      <c r="EC9" s="42">
        <v>6</v>
      </c>
      <c r="ED9" s="42" t="s">
        <v>25</v>
      </c>
      <c r="EE9" s="42">
        <v>2023</v>
      </c>
    </row>
    <row r="10" spans="1:136" ht="33" customHeight="1" x14ac:dyDescent="0.2">
      <c r="A10" s="108"/>
      <c r="B10" s="114"/>
      <c r="C10" s="110"/>
      <c r="D10" s="112"/>
      <c r="E10" s="110"/>
      <c r="F10" s="110"/>
      <c r="G10" s="110"/>
      <c r="H10" s="110"/>
      <c r="I10" s="21" t="s">
        <v>36</v>
      </c>
      <c r="J10" s="22" t="s">
        <v>37</v>
      </c>
      <c r="K10" s="22" t="s">
        <v>38</v>
      </c>
      <c r="L10" s="23" t="s">
        <v>39</v>
      </c>
      <c r="M10" s="21" t="s">
        <v>36</v>
      </c>
      <c r="N10" s="22" t="s">
        <v>37</v>
      </c>
      <c r="O10" s="22" t="s">
        <v>38</v>
      </c>
      <c r="P10" s="23" t="s">
        <v>39</v>
      </c>
      <c r="Q10" s="21" t="s">
        <v>36</v>
      </c>
      <c r="R10" s="22" t="s">
        <v>37</v>
      </c>
      <c r="S10" s="22" t="s">
        <v>38</v>
      </c>
      <c r="T10" s="23" t="s">
        <v>39</v>
      </c>
      <c r="U10" s="21" t="s">
        <v>36</v>
      </c>
      <c r="V10" s="22" t="s">
        <v>37</v>
      </c>
      <c r="W10" s="22" t="s">
        <v>38</v>
      </c>
      <c r="X10" s="23" t="s">
        <v>39</v>
      </c>
      <c r="Y10" s="21" t="s">
        <v>36</v>
      </c>
      <c r="Z10" s="22" t="s">
        <v>37</v>
      </c>
      <c r="AA10" s="22" t="s">
        <v>38</v>
      </c>
      <c r="AB10" s="23" t="s">
        <v>39</v>
      </c>
      <c r="AC10" s="21" t="s">
        <v>36</v>
      </c>
      <c r="AD10" s="22" t="s">
        <v>37</v>
      </c>
      <c r="AE10" s="22" t="s">
        <v>38</v>
      </c>
      <c r="AF10" s="23" t="s">
        <v>39</v>
      </c>
      <c r="AG10" s="21" t="s">
        <v>36</v>
      </c>
      <c r="AH10" s="22" t="s">
        <v>37</v>
      </c>
      <c r="AI10" s="22" t="s">
        <v>38</v>
      </c>
      <c r="AJ10" s="23" t="s">
        <v>39</v>
      </c>
      <c r="AK10" s="21" t="s">
        <v>36</v>
      </c>
      <c r="AL10" s="22" t="s">
        <v>37</v>
      </c>
      <c r="AM10" s="22" t="s">
        <v>38</v>
      </c>
      <c r="AN10" s="23" t="s">
        <v>39</v>
      </c>
      <c r="AO10" s="21" t="s">
        <v>36</v>
      </c>
      <c r="AP10" s="22" t="s">
        <v>37</v>
      </c>
      <c r="AQ10" s="22" t="s">
        <v>38</v>
      </c>
      <c r="AR10" s="23" t="s">
        <v>39</v>
      </c>
      <c r="AS10" s="21" t="s">
        <v>36</v>
      </c>
      <c r="AT10" s="22" t="s">
        <v>37</v>
      </c>
      <c r="AU10" s="22" t="s">
        <v>38</v>
      </c>
      <c r="AV10" s="23" t="s">
        <v>39</v>
      </c>
      <c r="AW10" s="21" t="s">
        <v>36</v>
      </c>
      <c r="AX10" s="22" t="s">
        <v>37</v>
      </c>
      <c r="AY10" s="22" t="s">
        <v>38</v>
      </c>
      <c r="AZ10" s="23" t="s">
        <v>39</v>
      </c>
      <c r="BA10" s="21" t="s">
        <v>36</v>
      </c>
      <c r="BB10" s="22" t="s">
        <v>37</v>
      </c>
      <c r="BC10" s="22" t="s">
        <v>38</v>
      </c>
      <c r="BD10" s="23" t="s">
        <v>39</v>
      </c>
      <c r="BE10" s="104"/>
      <c r="BF10" s="99"/>
      <c r="BG10" s="106"/>
      <c r="BH10" s="99"/>
      <c r="EC10" s="42">
        <v>7</v>
      </c>
      <c r="ED10" s="42" t="s">
        <v>26</v>
      </c>
      <c r="EE10" s="42">
        <v>2024</v>
      </c>
    </row>
    <row r="11" spans="1:136" ht="24.75" customHeight="1" x14ac:dyDescent="0.2">
      <c r="A11" s="65"/>
      <c r="B11" s="65" t="s">
        <v>62</v>
      </c>
      <c r="C11" s="66"/>
      <c r="D11" s="66"/>
      <c r="E11" s="66"/>
      <c r="F11" s="66"/>
      <c r="G11" s="66"/>
      <c r="H11" s="65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5"/>
      <c r="BF11" s="68"/>
      <c r="BG11" s="68"/>
      <c r="BH11" s="68"/>
      <c r="EC11" s="42"/>
      <c r="ED11" s="42"/>
      <c r="EE11" s="42"/>
    </row>
    <row r="12" spans="1:136" ht="51" hidden="1" x14ac:dyDescent="0.2">
      <c r="A12" s="69">
        <v>1</v>
      </c>
      <c r="B12" s="4" t="s">
        <v>83</v>
      </c>
      <c r="C12" s="46"/>
      <c r="D12" s="52"/>
      <c r="E12" s="52"/>
      <c r="F12" s="52"/>
      <c r="G12" s="52"/>
      <c r="H12" s="7" t="s">
        <v>58</v>
      </c>
      <c r="I12" s="24"/>
      <c r="J12" s="24"/>
      <c r="K12" s="24"/>
      <c r="L12" s="24"/>
      <c r="M12" s="24"/>
      <c r="N12" s="24"/>
      <c r="O12" s="24"/>
      <c r="P12" s="26"/>
      <c r="Q12" s="27"/>
      <c r="R12" s="27"/>
      <c r="S12" s="24"/>
      <c r="T12" s="24"/>
      <c r="U12" s="27"/>
      <c r="V12" s="27"/>
      <c r="W12" s="27"/>
      <c r="X12" s="27"/>
      <c r="Y12" s="27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9"/>
      <c r="BB12" s="29"/>
      <c r="BC12" s="29"/>
      <c r="BD12" s="29"/>
      <c r="BE12" s="4"/>
      <c r="BF12" s="31">
        <f>(100/73)</f>
        <v>1.3698630136986301</v>
      </c>
      <c r="BG12" s="32">
        <f>0*100%/1</f>
        <v>0</v>
      </c>
      <c r="BH12" s="70">
        <f>(BF12*BG12)/100</f>
        <v>0</v>
      </c>
      <c r="EC12" s="42">
        <v>8</v>
      </c>
      <c r="ED12" s="42" t="s">
        <v>27</v>
      </c>
      <c r="EE12" s="42">
        <v>2025</v>
      </c>
    </row>
    <row r="13" spans="1:136" ht="51" hidden="1" x14ac:dyDescent="0.2">
      <c r="A13" s="69">
        <v>2</v>
      </c>
      <c r="B13" s="4" t="s">
        <v>45</v>
      </c>
      <c r="C13" s="46"/>
      <c r="D13" s="52"/>
      <c r="E13" s="52"/>
      <c r="F13" s="52"/>
      <c r="G13" s="52"/>
      <c r="H13" s="7" t="s">
        <v>58</v>
      </c>
      <c r="I13" s="24"/>
      <c r="J13" s="24"/>
      <c r="K13" s="24"/>
      <c r="L13" s="24"/>
      <c r="M13" s="24"/>
      <c r="N13" s="24"/>
      <c r="O13" s="24"/>
      <c r="P13" s="46"/>
      <c r="Q13" s="24"/>
      <c r="R13" s="24"/>
      <c r="S13" s="27"/>
      <c r="T13" s="27"/>
      <c r="U13" s="46"/>
      <c r="V13" s="26"/>
      <c r="W13" s="27"/>
      <c r="X13" s="27"/>
      <c r="Y13" s="27"/>
      <c r="Z13" s="24"/>
      <c r="AA13" s="24"/>
      <c r="AB13" s="24"/>
      <c r="AC13" s="24"/>
      <c r="AD13" s="24"/>
      <c r="AE13" s="24"/>
      <c r="AF13" s="46"/>
      <c r="AG13" s="24"/>
      <c r="AH13" s="26"/>
      <c r="AI13" s="24"/>
      <c r="AJ13" s="46"/>
      <c r="AK13" s="24"/>
      <c r="AL13" s="24"/>
      <c r="AM13" s="24"/>
      <c r="AN13" s="24"/>
      <c r="AO13" s="24"/>
      <c r="AP13" s="24"/>
      <c r="AQ13" s="24"/>
      <c r="AR13" s="46"/>
      <c r="AS13" s="24"/>
      <c r="AT13" s="24"/>
      <c r="AU13" s="26"/>
      <c r="AV13" s="24"/>
      <c r="AW13" s="24"/>
      <c r="AX13" s="24"/>
      <c r="AY13" s="24"/>
      <c r="AZ13" s="29"/>
      <c r="BA13" s="46"/>
      <c r="BB13" s="29"/>
      <c r="BC13" s="29"/>
      <c r="BD13" s="29"/>
      <c r="BE13" s="4"/>
      <c r="BF13" s="31">
        <f t="shared" ref="BF13:BF31" si="0">(100/73)</f>
        <v>1.3698630136986301</v>
      </c>
      <c r="BG13" s="32">
        <f>0*100%/3</f>
        <v>0</v>
      </c>
      <c r="BH13" s="70">
        <f t="shared" ref="BH13:BH76" si="1">(BF13*BG13)/100</f>
        <v>0</v>
      </c>
      <c r="EC13" s="42"/>
      <c r="ED13" s="42"/>
      <c r="EE13" s="42"/>
    </row>
    <row r="14" spans="1:136" ht="63.75" hidden="1" x14ac:dyDescent="0.2">
      <c r="A14" s="69">
        <v>3</v>
      </c>
      <c r="B14" s="4" t="s">
        <v>46</v>
      </c>
      <c r="C14" s="46"/>
      <c r="D14" s="52"/>
      <c r="E14" s="52"/>
      <c r="F14" s="52"/>
      <c r="G14" s="52"/>
      <c r="H14" s="7" t="s">
        <v>58</v>
      </c>
      <c r="I14" s="24"/>
      <c r="J14" s="24"/>
      <c r="K14" s="24"/>
      <c r="L14" s="26"/>
      <c r="M14" s="24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9"/>
      <c r="BD14" s="29"/>
      <c r="BE14" s="4"/>
      <c r="BF14" s="31">
        <f t="shared" si="0"/>
        <v>1.3698630136986301</v>
      </c>
      <c r="BG14" s="32">
        <f>0*100%/1</f>
        <v>0</v>
      </c>
      <c r="BH14" s="70">
        <f t="shared" si="1"/>
        <v>0</v>
      </c>
      <c r="EC14" s="42"/>
      <c r="ED14" s="42"/>
      <c r="EE14" s="42"/>
    </row>
    <row r="15" spans="1:136" ht="38.25" hidden="1" x14ac:dyDescent="0.2">
      <c r="A15" s="69">
        <v>4</v>
      </c>
      <c r="B15" s="4" t="s">
        <v>47</v>
      </c>
      <c r="C15" s="46"/>
      <c r="D15" s="52"/>
      <c r="E15" s="52"/>
      <c r="F15" s="52"/>
      <c r="G15" s="52"/>
      <c r="H15" s="7" t="s">
        <v>58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33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46"/>
      <c r="BA15" s="24"/>
      <c r="BB15" s="24"/>
      <c r="BC15" s="24"/>
      <c r="BD15" s="35"/>
      <c r="BE15" s="4"/>
      <c r="BF15" s="31">
        <f t="shared" si="0"/>
        <v>1.3698630136986301</v>
      </c>
      <c r="BG15" s="32">
        <f>0*100%/1</f>
        <v>0</v>
      </c>
      <c r="BH15" s="70">
        <f t="shared" si="1"/>
        <v>0</v>
      </c>
      <c r="EC15" s="42"/>
      <c r="ED15" s="42"/>
      <c r="EE15" s="42"/>
    </row>
    <row r="16" spans="1:136" ht="38.25" hidden="1" x14ac:dyDescent="0.2">
      <c r="A16" s="69">
        <v>5</v>
      </c>
      <c r="B16" s="4" t="s">
        <v>84</v>
      </c>
      <c r="C16" s="46"/>
      <c r="D16" s="52"/>
      <c r="E16" s="52"/>
      <c r="F16" s="52"/>
      <c r="G16" s="52"/>
      <c r="H16" s="7" t="s">
        <v>85</v>
      </c>
      <c r="I16" s="24"/>
      <c r="J16" s="24"/>
      <c r="K16" s="24"/>
      <c r="L16" s="24"/>
      <c r="M16" s="24"/>
      <c r="N16" s="24"/>
      <c r="O16" s="24"/>
      <c r="P16" s="26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4"/>
      <c r="BF16" s="31">
        <f t="shared" si="0"/>
        <v>1.3698630136986301</v>
      </c>
      <c r="BG16" s="32">
        <f>0*100%/1</f>
        <v>0</v>
      </c>
      <c r="BH16" s="70">
        <f t="shared" si="1"/>
        <v>0</v>
      </c>
      <c r="EC16" s="42"/>
      <c r="ED16" s="42"/>
      <c r="EE16" s="42"/>
    </row>
    <row r="17" spans="1:135" ht="38.25" hidden="1" x14ac:dyDescent="0.2">
      <c r="A17" s="69">
        <v>6</v>
      </c>
      <c r="B17" s="5" t="s">
        <v>86</v>
      </c>
      <c r="C17" s="46"/>
      <c r="D17" s="52"/>
      <c r="E17" s="52"/>
      <c r="F17" s="52"/>
      <c r="G17" s="52"/>
      <c r="H17" s="7" t="s">
        <v>58</v>
      </c>
      <c r="I17" s="24"/>
      <c r="J17" s="24"/>
      <c r="K17" s="24"/>
      <c r="L17" s="24"/>
      <c r="M17" s="24"/>
      <c r="N17" s="24"/>
      <c r="O17" s="24"/>
      <c r="P17" s="24"/>
      <c r="Q17" s="26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4"/>
      <c r="BF17" s="31">
        <f t="shared" si="0"/>
        <v>1.3698630136986301</v>
      </c>
      <c r="BG17" s="32">
        <f>0*100%/1</f>
        <v>0</v>
      </c>
      <c r="BH17" s="70">
        <f t="shared" si="1"/>
        <v>0</v>
      </c>
      <c r="EC17" s="42"/>
      <c r="ED17" s="42"/>
      <c r="EE17" s="42"/>
    </row>
    <row r="18" spans="1:135" hidden="1" x14ac:dyDescent="0.2">
      <c r="A18" s="69">
        <v>7</v>
      </c>
      <c r="B18" s="5" t="s">
        <v>87</v>
      </c>
      <c r="C18" s="46"/>
      <c r="D18" s="52"/>
      <c r="E18" s="52"/>
      <c r="F18" s="52"/>
      <c r="G18" s="52"/>
      <c r="H18" s="7" t="s">
        <v>58</v>
      </c>
      <c r="I18" s="24"/>
      <c r="J18" s="24"/>
      <c r="K18" s="24"/>
      <c r="L18" s="24"/>
      <c r="M18" s="24"/>
      <c r="N18" s="24"/>
      <c r="O18" s="24"/>
      <c r="P18" s="46"/>
      <c r="Q18" s="24"/>
      <c r="R18" s="26"/>
      <c r="S18" s="24"/>
      <c r="T18" s="46"/>
      <c r="U18" s="27"/>
      <c r="V18" s="27"/>
      <c r="W18" s="27"/>
      <c r="X18" s="27"/>
      <c r="Y18" s="27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9"/>
      <c r="BB18" s="29"/>
      <c r="BC18" s="29"/>
      <c r="BD18" s="29"/>
      <c r="BE18" s="4"/>
      <c r="BF18" s="31">
        <f t="shared" si="0"/>
        <v>1.3698630136986301</v>
      </c>
      <c r="BG18" s="32">
        <f>0*100%/1</f>
        <v>0</v>
      </c>
      <c r="BH18" s="70">
        <f t="shared" si="1"/>
        <v>0</v>
      </c>
      <c r="EC18" s="42"/>
      <c r="ED18" s="42"/>
      <c r="EE18" s="42"/>
    </row>
    <row r="19" spans="1:135" hidden="1" x14ac:dyDescent="0.2">
      <c r="A19" s="69">
        <v>8</v>
      </c>
      <c r="B19" s="5" t="s">
        <v>88</v>
      </c>
      <c r="C19" s="46"/>
      <c r="D19" s="52"/>
      <c r="E19" s="52"/>
      <c r="F19" s="52"/>
      <c r="G19" s="52"/>
      <c r="H19" s="7" t="s">
        <v>58</v>
      </c>
      <c r="I19" s="24"/>
      <c r="J19" s="26"/>
      <c r="K19" s="24"/>
      <c r="L19" s="24"/>
      <c r="M19" s="24"/>
      <c r="N19" s="26"/>
      <c r="O19" s="24"/>
      <c r="P19" s="24"/>
      <c r="Q19" s="46"/>
      <c r="R19" s="26"/>
      <c r="S19" s="24"/>
      <c r="T19" s="24"/>
      <c r="U19" s="24"/>
      <c r="V19" s="26"/>
      <c r="W19" s="27"/>
      <c r="X19" s="27"/>
      <c r="Y19" s="27"/>
      <c r="Z19" s="26"/>
      <c r="AA19" s="24"/>
      <c r="AB19" s="24"/>
      <c r="AC19" s="24"/>
      <c r="AD19" s="26"/>
      <c r="AE19" s="24"/>
      <c r="AF19" s="24"/>
      <c r="AG19" s="24"/>
      <c r="AH19" s="26"/>
      <c r="AI19" s="24"/>
      <c r="AJ19" s="24"/>
      <c r="AK19" s="24"/>
      <c r="AL19" s="26"/>
      <c r="AM19" s="24"/>
      <c r="AN19" s="24"/>
      <c r="AO19" s="24"/>
      <c r="AP19" s="26"/>
      <c r="AQ19" s="24"/>
      <c r="AR19" s="24"/>
      <c r="AS19" s="24"/>
      <c r="AT19" s="26"/>
      <c r="AU19" s="24"/>
      <c r="AV19" s="24"/>
      <c r="AW19" s="24"/>
      <c r="AX19" s="26"/>
      <c r="AY19" s="24"/>
      <c r="AZ19" s="24"/>
      <c r="BA19" s="24"/>
      <c r="BB19" s="26"/>
      <c r="BC19" s="29"/>
      <c r="BD19" s="29"/>
      <c r="BE19" s="4"/>
      <c r="BF19" s="31">
        <f t="shared" si="0"/>
        <v>1.3698630136986301</v>
      </c>
      <c r="BG19" s="32">
        <f>0*100%/12</f>
        <v>0</v>
      </c>
      <c r="BH19" s="70">
        <f t="shared" si="1"/>
        <v>0</v>
      </c>
      <c r="EC19" s="42"/>
      <c r="ED19" s="42"/>
      <c r="EE19" s="42"/>
    </row>
    <row r="20" spans="1:135" ht="25.5" hidden="1" x14ac:dyDescent="0.2">
      <c r="A20" s="69">
        <v>9</v>
      </c>
      <c r="B20" s="5" t="s">
        <v>115</v>
      </c>
      <c r="C20" s="46"/>
      <c r="D20" s="52"/>
      <c r="E20" s="52"/>
      <c r="F20" s="52"/>
      <c r="G20" s="52"/>
      <c r="H20" s="7" t="s">
        <v>58</v>
      </c>
      <c r="I20" s="24"/>
      <c r="J20" s="24"/>
      <c r="K20" s="24"/>
      <c r="L20" s="24"/>
      <c r="M20" s="24"/>
      <c r="N20" s="24"/>
      <c r="O20" s="26"/>
      <c r="P20" s="46"/>
      <c r="Q20" s="24"/>
      <c r="R20" s="24"/>
      <c r="S20" s="24"/>
      <c r="T20" s="24"/>
      <c r="U20" s="27"/>
      <c r="V20" s="27"/>
      <c r="W20" s="27"/>
      <c r="X20" s="27"/>
      <c r="Y20" s="27"/>
      <c r="Z20" s="24"/>
      <c r="AA20" s="24"/>
      <c r="AB20" s="24"/>
      <c r="AC20" s="24"/>
      <c r="AD20" s="24"/>
      <c r="AE20" s="24"/>
      <c r="AF20" s="24"/>
      <c r="AG20" s="26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9"/>
      <c r="BB20" s="29"/>
      <c r="BC20" s="29"/>
      <c r="BD20" s="26"/>
      <c r="BE20" s="4"/>
      <c r="BF20" s="31">
        <f t="shared" si="0"/>
        <v>1.3698630136986301</v>
      </c>
      <c r="BG20" s="32">
        <f>0*100%/3</f>
        <v>0</v>
      </c>
      <c r="BH20" s="70">
        <f t="shared" si="1"/>
        <v>0</v>
      </c>
      <c r="EC20" s="42"/>
      <c r="ED20" s="42"/>
      <c r="EE20" s="42"/>
    </row>
    <row r="21" spans="1:135" ht="25.5" hidden="1" x14ac:dyDescent="0.2">
      <c r="A21" s="69">
        <v>10</v>
      </c>
      <c r="B21" s="5" t="s">
        <v>145</v>
      </c>
      <c r="C21" s="46"/>
      <c r="D21" s="52"/>
      <c r="E21" s="52"/>
      <c r="F21" s="52"/>
      <c r="G21" s="52"/>
      <c r="H21" s="7" t="s">
        <v>58</v>
      </c>
      <c r="I21" s="24"/>
      <c r="J21" s="26"/>
      <c r="K21" s="24"/>
      <c r="L21" s="46"/>
      <c r="M21" s="24"/>
      <c r="N21" s="24"/>
      <c r="O21" s="24"/>
      <c r="P21" s="24"/>
      <c r="Q21" s="24"/>
      <c r="R21" s="24"/>
      <c r="S21" s="24"/>
      <c r="T21" s="24"/>
      <c r="U21" s="27"/>
      <c r="V21" s="27"/>
      <c r="W21" s="27"/>
      <c r="X21" s="27"/>
      <c r="Y21" s="27"/>
      <c r="Z21" s="24"/>
      <c r="AA21" s="24"/>
      <c r="AB21" s="24"/>
      <c r="AC21" s="24"/>
      <c r="AD21" s="24"/>
      <c r="AE21" s="24"/>
      <c r="AF21" s="24"/>
      <c r="AG21" s="26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9"/>
      <c r="BB21" s="29"/>
      <c r="BC21" s="29"/>
      <c r="BD21" s="46"/>
      <c r="BE21" s="4"/>
      <c r="BF21" s="31">
        <f t="shared" si="0"/>
        <v>1.3698630136986301</v>
      </c>
      <c r="BG21" s="32">
        <f>0*100%/2</f>
        <v>0</v>
      </c>
      <c r="BH21" s="70">
        <f t="shared" si="1"/>
        <v>0</v>
      </c>
      <c r="EC21" s="42"/>
      <c r="ED21" s="42"/>
      <c r="EE21" s="42"/>
    </row>
    <row r="22" spans="1:135" ht="25.5" hidden="1" x14ac:dyDescent="0.2">
      <c r="A22" s="69">
        <v>11</v>
      </c>
      <c r="B22" s="5" t="s">
        <v>48</v>
      </c>
      <c r="C22" s="46"/>
      <c r="D22" s="52"/>
      <c r="E22" s="52"/>
      <c r="F22" s="52"/>
      <c r="G22" s="52"/>
      <c r="H22" s="7" t="s">
        <v>85</v>
      </c>
      <c r="I22" s="24"/>
      <c r="J22" s="24"/>
      <c r="K22" s="24"/>
      <c r="L22" s="24"/>
      <c r="M22" s="26"/>
      <c r="N22" s="24"/>
      <c r="O22" s="24"/>
      <c r="P22" s="24"/>
      <c r="Q22" s="46"/>
      <c r="R22" s="24"/>
      <c r="S22" s="24"/>
      <c r="T22" s="24"/>
      <c r="U22" s="46"/>
      <c r="V22" s="27"/>
      <c r="W22" s="27"/>
      <c r="X22" s="26"/>
      <c r="Y22" s="27"/>
      <c r="Z22" s="24"/>
      <c r="AA22" s="24"/>
      <c r="AB22" s="24"/>
      <c r="AC22" s="24"/>
      <c r="AD22" s="24"/>
      <c r="AE22" s="24"/>
      <c r="AF22" s="24"/>
      <c r="AG22" s="46"/>
      <c r="AH22" s="24"/>
      <c r="AI22" s="24"/>
      <c r="AJ22" s="26"/>
      <c r="AK22" s="24"/>
      <c r="AL22" s="24"/>
      <c r="AM22" s="24"/>
      <c r="AN22" s="24"/>
      <c r="AO22" s="24"/>
      <c r="AP22" s="24"/>
      <c r="AQ22" s="27"/>
      <c r="AR22" s="46"/>
      <c r="AS22" s="46"/>
      <c r="AT22" s="24"/>
      <c r="AU22" s="24"/>
      <c r="AV22" s="26"/>
      <c r="AW22" s="24"/>
      <c r="AX22" s="24"/>
      <c r="AY22" s="24"/>
      <c r="AZ22" s="24"/>
      <c r="BA22" s="29"/>
      <c r="BB22" s="29"/>
      <c r="BC22" s="29"/>
      <c r="BD22" s="29"/>
      <c r="BE22" s="4"/>
      <c r="BF22" s="31">
        <f t="shared" si="0"/>
        <v>1.3698630136986301</v>
      </c>
      <c r="BG22" s="32">
        <f>0*100%/4</f>
        <v>0</v>
      </c>
      <c r="BH22" s="70">
        <f t="shared" si="1"/>
        <v>0</v>
      </c>
      <c r="EC22" s="42"/>
      <c r="ED22" s="42"/>
      <c r="EE22" s="42"/>
    </row>
    <row r="23" spans="1:135" ht="51" hidden="1" x14ac:dyDescent="0.2">
      <c r="A23" s="69">
        <v>12</v>
      </c>
      <c r="B23" s="4" t="s">
        <v>146</v>
      </c>
      <c r="C23" s="46"/>
      <c r="D23" s="52"/>
      <c r="E23" s="52"/>
      <c r="F23" s="52"/>
      <c r="G23" s="52"/>
      <c r="H23" s="7" t="s">
        <v>58</v>
      </c>
      <c r="I23" s="24"/>
      <c r="J23" s="24"/>
      <c r="K23" s="24"/>
      <c r="L23" s="24"/>
      <c r="M23" s="24"/>
      <c r="N23" s="24"/>
      <c r="O23" s="24"/>
      <c r="P23" s="46"/>
      <c r="Q23" s="24"/>
      <c r="R23" s="26"/>
      <c r="S23" s="24"/>
      <c r="T23" s="24"/>
      <c r="U23" s="27"/>
      <c r="V23" s="27"/>
      <c r="W23" s="27"/>
      <c r="X23" s="27"/>
      <c r="Y23" s="27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9"/>
      <c r="BB23" s="29"/>
      <c r="BC23" s="29"/>
      <c r="BD23" s="29"/>
      <c r="BE23" s="4"/>
      <c r="BF23" s="31">
        <f t="shared" si="0"/>
        <v>1.3698630136986301</v>
      </c>
      <c r="BG23" s="32">
        <f>0*100%/1</f>
        <v>0</v>
      </c>
      <c r="BH23" s="70">
        <f t="shared" si="1"/>
        <v>0</v>
      </c>
      <c r="EC23" s="42"/>
      <c r="ED23" s="42"/>
      <c r="EE23" s="42"/>
    </row>
    <row r="24" spans="1:135" ht="38.25" hidden="1" x14ac:dyDescent="0.2">
      <c r="A24" s="69">
        <v>13</v>
      </c>
      <c r="B24" s="4" t="s">
        <v>73</v>
      </c>
      <c r="C24" s="46"/>
      <c r="D24" s="53"/>
      <c r="E24" s="53"/>
      <c r="F24" s="53"/>
      <c r="G24" s="53"/>
      <c r="H24" s="7" t="s">
        <v>89</v>
      </c>
      <c r="I24" s="24"/>
      <c r="J24" s="24"/>
      <c r="K24" s="24"/>
      <c r="L24" s="26"/>
      <c r="M24" s="24"/>
      <c r="N24" s="24"/>
      <c r="O24" s="24"/>
      <c r="P24" s="46"/>
      <c r="Q24" s="24"/>
      <c r="R24" s="24"/>
      <c r="S24" s="24"/>
      <c r="T24" s="46"/>
      <c r="U24" s="27"/>
      <c r="V24" s="27"/>
      <c r="W24" s="27"/>
      <c r="X24" s="27"/>
      <c r="Y24" s="27"/>
      <c r="Z24" s="24"/>
      <c r="AA24" s="24"/>
      <c r="AB24" s="24"/>
      <c r="AC24" s="24"/>
      <c r="AD24" s="24"/>
      <c r="AE24" s="24"/>
      <c r="AF24" s="24"/>
      <c r="AG24" s="24"/>
      <c r="AH24" s="26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9"/>
      <c r="BB24" s="29"/>
      <c r="BC24" s="29"/>
      <c r="BD24" s="29"/>
      <c r="BE24" s="4"/>
      <c r="BF24" s="31">
        <f t="shared" si="0"/>
        <v>1.3698630136986301</v>
      </c>
      <c r="BG24" s="32">
        <f>0*100%/2</f>
        <v>0</v>
      </c>
      <c r="BH24" s="70">
        <f t="shared" si="1"/>
        <v>0</v>
      </c>
      <c r="EC24" s="42">
        <v>9</v>
      </c>
      <c r="ED24" s="42" t="s">
        <v>28</v>
      </c>
      <c r="EE24" s="42">
        <v>2026</v>
      </c>
    </row>
    <row r="25" spans="1:135" ht="25.5" hidden="1" x14ac:dyDescent="0.2">
      <c r="A25" s="69">
        <v>14</v>
      </c>
      <c r="B25" s="5" t="s">
        <v>49</v>
      </c>
      <c r="C25" s="46"/>
      <c r="D25" s="53"/>
      <c r="E25" s="53"/>
      <c r="F25" s="53"/>
      <c r="G25" s="53"/>
      <c r="H25" s="7" t="s">
        <v>58</v>
      </c>
      <c r="I25" s="26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6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9"/>
      <c r="BC25" s="29"/>
      <c r="BD25" s="29"/>
      <c r="BE25" s="4"/>
      <c r="BF25" s="31">
        <f t="shared" si="0"/>
        <v>1.3698630136986301</v>
      </c>
      <c r="BG25" s="32">
        <f>0*100%/2</f>
        <v>0</v>
      </c>
      <c r="BH25" s="70">
        <f t="shared" si="1"/>
        <v>0</v>
      </c>
      <c r="EC25" s="42">
        <v>10</v>
      </c>
      <c r="ED25" s="42" t="s">
        <v>29</v>
      </c>
      <c r="EE25" s="42">
        <v>2027</v>
      </c>
    </row>
    <row r="26" spans="1:135" ht="51" hidden="1" x14ac:dyDescent="0.2">
      <c r="A26" s="69">
        <v>15</v>
      </c>
      <c r="B26" s="5" t="s">
        <v>139</v>
      </c>
      <c r="C26" s="46"/>
      <c r="D26" s="52"/>
      <c r="E26" s="52"/>
      <c r="F26" s="52"/>
      <c r="G26" s="52"/>
      <c r="H26" s="7" t="s">
        <v>58</v>
      </c>
      <c r="I26" s="24"/>
      <c r="J26" s="24"/>
      <c r="K26" s="24"/>
      <c r="L26" s="24"/>
      <c r="M26" s="24"/>
      <c r="N26" s="26"/>
      <c r="O26" s="24"/>
      <c r="P26" s="46"/>
      <c r="Q26" s="24"/>
      <c r="R26" s="24"/>
      <c r="S26" s="24"/>
      <c r="T26" s="24"/>
      <c r="U26" s="27"/>
      <c r="V26" s="27"/>
      <c r="W26" s="27"/>
      <c r="X26" s="27"/>
      <c r="Y26" s="27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9"/>
      <c r="BB26" s="29"/>
      <c r="BC26" s="29"/>
      <c r="BD26" s="24"/>
      <c r="BE26" s="4"/>
      <c r="BF26" s="31">
        <f t="shared" si="0"/>
        <v>1.3698630136986301</v>
      </c>
      <c r="BG26" s="32">
        <f>0*100%/1</f>
        <v>0</v>
      </c>
      <c r="BH26" s="70">
        <f t="shared" si="1"/>
        <v>0</v>
      </c>
      <c r="EC26" s="42">
        <v>11</v>
      </c>
      <c r="ED26" s="42" t="s">
        <v>30</v>
      </c>
      <c r="EE26" s="42">
        <v>2028</v>
      </c>
    </row>
    <row r="27" spans="1:135" ht="38.25" hidden="1" x14ac:dyDescent="0.2">
      <c r="A27" s="69">
        <v>16</v>
      </c>
      <c r="B27" s="5" t="s">
        <v>94</v>
      </c>
      <c r="C27" s="46"/>
      <c r="D27" s="52"/>
      <c r="E27" s="52"/>
      <c r="F27" s="52"/>
      <c r="G27" s="52"/>
      <c r="H27" s="7" t="s">
        <v>58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7"/>
      <c r="V27" s="27"/>
      <c r="W27" s="27"/>
      <c r="X27" s="27"/>
      <c r="Y27" s="27"/>
      <c r="Z27" s="24"/>
      <c r="AA27" s="24"/>
      <c r="AB27" s="24"/>
      <c r="AC27" s="24"/>
      <c r="AD27" s="24"/>
      <c r="AE27" s="24"/>
      <c r="AF27" s="24"/>
      <c r="AG27" s="26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9"/>
      <c r="BB27" s="29"/>
      <c r="BC27" s="29"/>
      <c r="BD27" s="29"/>
      <c r="BE27" s="4"/>
      <c r="BF27" s="31">
        <f t="shared" si="0"/>
        <v>1.3698630136986301</v>
      </c>
      <c r="BG27" s="32">
        <f>0*100%/1</f>
        <v>0</v>
      </c>
      <c r="BH27" s="70">
        <f t="shared" si="1"/>
        <v>0</v>
      </c>
      <c r="EC27" s="42">
        <v>12</v>
      </c>
      <c r="ED27" s="42" t="s">
        <v>31</v>
      </c>
    </row>
    <row r="28" spans="1:135" ht="38.25" hidden="1" x14ac:dyDescent="0.2">
      <c r="A28" s="69">
        <v>17</v>
      </c>
      <c r="B28" s="5" t="s">
        <v>95</v>
      </c>
      <c r="C28" s="46"/>
      <c r="D28" s="52"/>
      <c r="E28" s="52"/>
      <c r="F28" s="52"/>
      <c r="G28" s="52"/>
      <c r="H28" s="7" t="s">
        <v>58</v>
      </c>
      <c r="I28" s="26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6"/>
      <c r="V28" s="27"/>
      <c r="W28" s="27"/>
      <c r="X28" s="27"/>
      <c r="Y28" s="27"/>
      <c r="Z28" s="24"/>
      <c r="AA28" s="24"/>
      <c r="AB28" s="24"/>
      <c r="AC28" s="24"/>
      <c r="AD28" s="24"/>
      <c r="AE28" s="24"/>
      <c r="AF28" s="24"/>
      <c r="AG28" s="26"/>
      <c r="AH28" s="24"/>
      <c r="AI28" s="24"/>
      <c r="AJ28" s="24"/>
      <c r="AK28" s="24"/>
      <c r="AL28" s="24"/>
      <c r="AM28" s="24"/>
      <c r="AN28" s="24"/>
      <c r="AO28" s="46"/>
      <c r="AP28" s="24"/>
      <c r="AQ28" s="24"/>
      <c r="AR28" s="24"/>
      <c r="AS28" s="26"/>
      <c r="AT28" s="24"/>
      <c r="AU28" s="24"/>
      <c r="AV28" s="24"/>
      <c r="AW28" s="24"/>
      <c r="AX28" s="24"/>
      <c r="AY28" s="24"/>
      <c r="AZ28" s="24"/>
      <c r="BA28" s="29"/>
      <c r="BB28" s="29"/>
      <c r="BC28" s="29"/>
      <c r="BD28" s="29"/>
      <c r="BE28" s="4"/>
      <c r="BF28" s="31">
        <f t="shared" si="0"/>
        <v>1.3698630136986301</v>
      </c>
      <c r="BG28" s="32">
        <f>0*100%/4</f>
        <v>0</v>
      </c>
      <c r="BH28" s="70">
        <f t="shared" si="1"/>
        <v>0</v>
      </c>
      <c r="EC28" s="42">
        <v>13</v>
      </c>
      <c r="ED28" s="42"/>
    </row>
    <row r="29" spans="1:135" ht="38.25" hidden="1" x14ac:dyDescent="0.2">
      <c r="A29" s="69">
        <v>18</v>
      </c>
      <c r="B29" s="5" t="s">
        <v>92</v>
      </c>
      <c r="C29" s="46"/>
      <c r="D29" s="52"/>
      <c r="E29" s="52"/>
      <c r="F29" s="52"/>
      <c r="G29" s="52"/>
      <c r="H29" s="7" t="s">
        <v>89</v>
      </c>
      <c r="I29" s="24"/>
      <c r="J29" s="24"/>
      <c r="K29" s="24"/>
      <c r="L29" s="24"/>
      <c r="M29" s="24"/>
      <c r="N29" s="24"/>
      <c r="O29" s="24"/>
      <c r="P29" s="24"/>
      <c r="Q29" s="26"/>
      <c r="R29" s="24"/>
      <c r="S29" s="24"/>
      <c r="T29" s="24"/>
      <c r="U29" s="27"/>
      <c r="V29" s="27"/>
      <c r="W29" s="27"/>
      <c r="X29" s="27"/>
      <c r="Y29" s="27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6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9"/>
      <c r="BB29" s="29"/>
      <c r="BC29" s="29"/>
      <c r="BD29" s="29"/>
      <c r="BE29" s="4"/>
      <c r="BF29" s="31">
        <f t="shared" si="0"/>
        <v>1.3698630136986301</v>
      </c>
      <c r="BG29" s="32">
        <f>0*100%/2</f>
        <v>0</v>
      </c>
      <c r="BH29" s="70">
        <f t="shared" si="1"/>
        <v>0</v>
      </c>
      <c r="EC29" s="42">
        <v>14</v>
      </c>
    </row>
    <row r="30" spans="1:135" ht="51" hidden="1" x14ac:dyDescent="0.2">
      <c r="A30" s="69">
        <v>19</v>
      </c>
      <c r="B30" s="5" t="s">
        <v>96</v>
      </c>
      <c r="C30" s="46"/>
      <c r="D30" s="52"/>
      <c r="E30" s="52"/>
      <c r="F30" s="52"/>
      <c r="G30" s="52"/>
      <c r="H30" s="7" t="s">
        <v>58</v>
      </c>
      <c r="I30" s="24"/>
      <c r="J30" s="24"/>
      <c r="K30" s="24"/>
      <c r="L30" s="24"/>
      <c r="M30" s="24"/>
      <c r="N30" s="24"/>
      <c r="O30" s="24"/>
      <c r="P30" s="24"/>
      <c r="Q30" s="26"/>
      <c r="R30" s="24"/>
      <c r="S30" s="24"/>
      <c r="T30" s="24"/>
      <c r="U30" s="26"/>
      <c r="V30" s="27"/>
      <c r="W30" s="27"/>
      <c r="X30" s="27"/>
      <c r="Y30" s="26"/>
      <c r="Z30" s="27"/>
      <c r="AA30" s="24"/>
      <c r="AB30" s="24"/>
      <c r="AC30" s="26"/>
      <c r="AD30" s="24"/>
      <c r="AE30" s="24"/>
      <c r="AF30" s="24"/>
      <c r="AG30" s="26"/>
      <c r="AH30" s="24"/>
      <c r="AI30" s="24"/>
      <c r="AJ30" s="24"/>
      <c r="AK30" s="26"/>
      <c r="AL30" s="24"/>
      <c r="AM30" s="24"/>
      <c r="AN30" s="24"/>
      <c r="AO30" s="26"/>
      <c r="AP30" s="24"/>
      <c r="AQ30" s="24"/>
      <c r="AR30" s="24"/>
      <c r="AS30" s="26"/>
      <c r="AT30" s="24"/>
      <c r="AU30" s="24"/>
      <c r="AV30" s="24"/>
      <c r="AW30" s="26"/>
      <c r="AX30" s="24"/>
      <c r="AY30" s="24"/>
      <c r="AZ30" s="24"/>
      <c r="BA30" s="26"/>
      <c r="BB30" s="29"/>
      <c r="BC30" s="29"/>
      <c r="BD30" s="29"/>
      <c r="BE30" s="4"/>
      <c r="BF30" s="31">
        <f t="shared" si="0"/>
        <v>1.3698630136986301</v>
      </c>
      <c r="BG30" s="32">
        <f>0*100%/10</f>
        <v>0</v>
      </c>
      <c r="BH30" s="70">
        <f t="shared" si="1"/>
        <v>0</v>
      </c>
      <c r="EC30" s="42">
        <v>15</v>
      </c>
    </row>
    <row r="31" spans="1:135" ht="51" hidden="1" x14ac:dyDescent="0.2">
      <c r="A31" s="69">
        <v>20</v>
      </c>
      <c r="B31" s="5" t="s">
        <v>97</v>
      </c>
      <c r="C31" s="46"/>
      <c r="D31" s="52"/>
      <c r="E31" s="52"/>
      <c r="F31" s="52"/>
      <c r="G31" s="52"/>
      <c r="H31" s="7" t="s">
        <v>58</v>
      </c>
      <c r="I31" s="24"/>
      <c r="J31" s="24"/>
      <c r="K31" s="24"/>
      <c r="L31" s="24"/>
      <c r="M31" s="24"/>
      <c r="N31" s="24"/>
      <c r="O31" s="24"/>
      <c r="P31" s="24"/>
      <c r="Q31" s="26"/>
      <c r="R31" s="24"/>
      <c r="S31" s="24"/>
      <c r="T31" s="24"/>
      <c r="U31" s="26"/>
      <c r="V31" s="27"/>
      <c r="W31" s="27"/>
      <c r="X31" s="27"/>
      <c r="Y31" s="26"/>
      <c r="Z31" s="27"/>
      <c r="AA31" s="24"/>
      <c r="AB31" s="24"/>
      <c r="AC31" s="26"/>
      <c r="AD31" s="24"/>
      <c r="AE31" s="24"/>
      <c r="AF31" s="24"/>
      <c r="AG31" s="26"/>
      <c r="AH31" s="24"/>
      <c r="AI31" s="24"/>
      <c r="AJ31" s="24"/>
      <c r="AK31" s="26"/>
      <c r="AL31" s="24"/>
      <c r="AM31" s="24"/>
      <c r="AN31" s="24"/>
      <c r="AO31" s="26"/>
      <c r="AP31" s="24"/>
      <c r="AQ31" s="24"/>
      <c r="AR31" s="24"/>
      <c r="AS31" s="26"/>
      <c r="AT31" s="24"/>
      <c r="AU31" s="24"/>
      <c r="AV31" s="24"/>
      <c r="AW31" s="26"/>
      <c r="AX31" s="24"/>
      <c r="AY31" s="24"/>
      <c r="AZ31" s="24"/>
      <c r="BA31" s="26"/>
      <c r="BB31" s="24"/>
      <c r="BC31" s="29"/>
      <c r="BD31" s="29"/>
      <c r="BE31" s="4"/>
      <c r="BF31" s="31">
        <f t="shared" si="0"/>
        <v>1.3698630136986301</v>
      </c>
      <c r="BG31" s="32">
        <f>0*100%/10</f>
        <v>0</v>
      </c>
      <c r="BH31" s="70">
        <f t="shared" si="1"/>
        <v>0</v>
      </c>
      <c r="EC31" s="42">
        <v>16</v>
      </c>
    </row>
    <row r="32" spans="1:135" s="60" customFormat="1" ht="25.5" hidden="1" x14ac:dyDescent="0.2">
      <c r="A32" s="71"/>
      <c r="B32" s="8" t="s">
        <v>55</v>
      </c>
      <c r="C32" s="59"/>
      <c r="D32" s="54"/>
      <c r="E32" s="54"/>
      <c r="F32" s="54"/>
      <c r="G32" s="54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72"/>
      <c r="BG32" s="55"/>
      <c r="BH32" s="73"/>
      <c r="EC32" s="61">
        <v>17</v>
      </c>
    </row>
    <row r="33" spans="1:133" ht="51" hidden="1" x14ac:dyDescent="0.2">
      <c r="A33" s="69">
        <v>21</v>
      </c>
      <c r="B33" s="4" t="s">
        <v>98</v>
      </c>
      <c r="C33" s="46"/>
      <c r="D33" s="52"/>
      <c r="E33" s="52"/>
      <c r="F33" s="52"/>
      <c r="G33" s="52"/>
      <c r="H33" s="7" t="s">
        <v>89</v>
      </c>
      <c r="I33" s="24"/>
      <c r="J33" s="24"/>
      <c r="K33" s="24"/>
      <c r="L33" s="24"/>
      <c r="M33" s="24"/>
      <c r="N33" s="26"/>
      <c r="O33" s="24"/>
      <c r="P33" s="24"/>
      <c r="Q33" s="24"/>
      <c r="R33" s="26"/>
      <c r="S33" s="24"/>
      <c r="T33" s="24"/>
      <c r="U33" s="24"/>
      <c r="V33" s="26"/>
      <c r="W33" s="24"/>
      <c r="X33" s="24"/>
      <c r="Y33" s="24"/>
      <c r="Z33" s="26"/>
      <c r="AA33" s="24"/>
      <c r="AB33" s="24"/>
      <c r="AC33" s="24"/>
      <c r="AD33" s="24"/>
      <c r="AE33" s="26"/>
      <c r="AF33" s="24"/>
      <c r="AG33" s="24"/>
      <c r="AH33" s="26"/>
      <c r="AI33" s="24"/>
      <c r="AJ33" s="24"/>
      <c r="AK33" s="24"/>
      <c r="AL33" s="26"/>
      <c r="AM33" s="24"/>
      <c r="AN33" s="24"/>
      <c r="AO33" s="24"/>
      <c r="AP33" s="26"/>
      <c r="AQ33" s="24"/>
      <c r="AR33" s="24"/>
      <c r="AS33" s="24"/>
      <c r="AT33" s="26"/>
      <c r="AU33" s="24"/>
      <c r="AV33" s="24"/>
      <c r="AW33" s="24"/>
      <c r="AX33" s="26"/>
      <c r="AY33" s="24"/>
      <c r="AZ33" s="24"/>
      <c r="BA33" s="29"/>
      <c r="BB33" s="26"/>
      <c r="BC33" s="29"/>
      <c r="BD33" s="29"/>
      <c r="BE33" s="4"/>
      <c r="BF33" s="31">
        <f>(100/73)</f>
        <v>1.3698630136986301</v>
      </c>
      <c r="BG33" s="32">
        <f>0*100%/11</f>
        <v>0</v>
      </c>
      <c r="BH33" s="70">
        <f t="shared" si="1"/>
        <v>0</v>
      </c>
      <c r="EC33" s="42">
        <v>18</v>
      </c>
    </row>
    <row r="34" spans="1:133" ht="25.5" hidden="1" x14ac:dyDescent="0.2">
      <c r="A34" s="69">
        <v>22</v>
      </c>
      <c r="B34" s="4" t="s">
        <v>99</v>
      </c>
      <c r="C34" s="46"/>
      <c r="D34" s="52"/>
      <c r="E34" s="52"/>
      <c r="F34" s="52"/>
      <c r="G34" s="52"/>
      <c r="H34" s="7" t="s">
        <v>78</v>
      </c>
      <c r="I34" s="24"/>
      <c r="J34" s="24"/>
      <c r="K34" s="24"/>
      <c r="L34" s="24"/>
      <c r="M34" s="24"/>
      <c r="N34" s="25"/>
      <c r="O34" s="26"/>
      <c r="P34" s="24"/>
      <c r="Q34" s="24"/>
      <c r="R34" s="24"/>
      <c r="S34" s="24"/>
      <c r="T34" s="24"/>
      <c r="U34" s="24"/>
      <c r="V34" s="24"/>
      <c r="W34" s="27"/>
      <c r="X34" s="46"/>
      <c r="Y34" s="46"/>
      <c r="Z34" s="46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8"/>
      <c r="AR34" s="24"/>
      <c r="AS34" s="24"/>
      <c r="AT34" s="24"/>
      <c r="AU34" s="24"/>
      <c r="AV34" s="24"/>
      <c r="AW34" s="24"/>
      <c r="AX34" s="24"/>
      <c r="AY34" s="24"/>
      <c r="AZ34" s="24"/>
      <c r="BA34" s="29"/>
      <c r="BB34" s="29"/>
      <c r="BC34" s="30"/>
      <c r="BD34" s="29"/>
      <c r="BE34" s="4"/>
      <c r="BF34" s="31">
        <f t="shared" ref="BF34:BF39" si="2">(100/73)</f>
        <v>1.3698630136986301</v>
      </c>
      <c r="BG34" s="32">
        <f>0*100%/2</f>
        <v>0</v>
      </c>
      <c r="BH34" s="70">
        <f t="shared" si="1"/>
        <v>0</v>
      </c>
      <c r="EC34" s="42">
        <v>19</v>
      </c>
    </row>
    <row r="35" spans="1:133" ht="38.25" x14ac:dyDescent="0.2">
      <c r="A35" s="69">
        <v>23</v>
      </c>
      <c r="B35" s="5" t="s">
        <v>52</v>
      </c>
      <c r="C35" s="46"/>
      <c r="D35" s="52"/>
      <c r="E35" s="52"/>
      <c r="F35" s="52"/>
      <c r="G35" s="52"/>
      <c r="H35" s="7" t="s">
        <v>100</v>
      </c>
      <c r="I35" s="24"/>
      <c r="J35" s="24"/>
      <c r="K35" s="24"/>
      <c r="L35" s="26"/>
      <c r="M35" s="24"/>
      <c r="N35" s="24"/>
      <c r="O35" s="24"/>
      <c r="P35" s="26"/>
      <c r="Q35" s="27"/>
      <c r="R35" s="27"/>
      <c r="S35" s="27"/>
      <c r="T35" s="26"/>
      <c r="U35" s="27"/>
      <c r="V35" s="24"/>
      <c r="W35" s="24"/>
      <c r="X35" s="26"/>
      <c r="Y35" s="24"/>
      <c r="Z35" s="24"/>
      <c r="AA35" s="24"/>
      <c r="AB35" s="26"/>
      <c r="AC35" s="24"/>
      <c r="AD35" s="24"/>
      <c r="AE35" s="24"/>
      <c r="AF35" s="26"/>
      <c r="AG35" s="24"/>
      <c r="AH35" s="24"/>
      <c r="AI35" s="24"/>
      <c r="AJ35" s="26"/>
      <c r="AK35" s="24"/>
      <c r="AL35" s="24"/>
      <c r="AM35" s="24"/>
      <c r="AN35" s="26"/>
      <c r="AO35" s="24"/>
      <c r="AP35" s="24"/>
      <c r="AQ35" s="24"/>
      <c r="AR35" s="26"/>
      <c r="AS35" s="24"/>
      <c r="AT35" s="24"/>
      <c r="AU35" s="24"/>
      <c r="AV35" s="26"/>
      <c r="AW35" s="24"/>
      <c r="AX35" s="29"/>
      <c r="AY35" s="29"/>
      <c r="AZ35" s="29"/>
      <c r="BA35" s="26"/>
      <c r="BB35" s="29"/>
      <c r="BC35" s="29"/>
      <c r="BD35" s="29"/>
      <c r="BE35" s="4"/>
      <c r="BF35" s="31">
        <f t="shared" si="2"/>
        <v>1.3698630136986301</v>
      </c>
      <c r="BG35" s="32">
        <f>0*100%/12</f>
        <v>0</v>
      </c>
      <c r="BH35" s="70">
        <f t="shared" si="1"/>
        <v>0</v>
      </c>
      <c r="EC35" s="42">
        <v>20</v>
      </c>
    </row>
    <row r="36" spans="1:133" ht="25.5" hidden="1" x14ac:dyDescent="0.2">
      <c r="A36" s="69">
        <v>24</v>
      </c>
      <c r="B36" s="5" t="s">
        <v>53</v>
      </c>
      <c r="C36" s="46"/>
      <c r="D36" s="52"/>
      <c r="E36" s="52"/>
      <c r="F36" s="52"/>
      <c r="G36" s="52"/>
      <c r="H36" s="7" t="s">
        <v>116</v>
      </c>
      <c r="I36" s="24"/>
      <c r="J36" s="24"/>
      <c r="K36" s="24"/>
      <c r="L36" s="24"/>
      <c r="M36" s="24"/>
      <c r="N36" s="24"/>
      <c r="O36" s="24"/>
      <c r="P36" s="24"/>
      <c r="Q36" s="24"/>
      <c r="R36" s="26"/>
      <c r="S36" s="26"/>
      <c r="T36" s="26"/>
      <c r="U36" s="24"/>
      <c r="V36" s="46"/>
      <c r="W36" s="46"/>
      <c r="X36" s="24"/>
      <c r="Y36" s="24"/>
      <c r="Z36" s="46"/>
      <c r="AA36" s="46"/>
      <c r="AB36" s="46"/>
      <c r="AC36" s="46"/>
      <c r="AD36" s="46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6"/>
      <c r="AQ36" s="26"/>
      <c r="AR36" s="26"/>
      <c r="AS36" s="24"/>
      <c r="AT36" s="24"/>
      <c r="AU36" s="24"/>
      <c r="AV36" s="24"/>
      <c r="AW36" s="24"/>
      <c r="AX36" s="24"/>
      <c r="AY36" s="24"/>
      <c r="AZ36" s="24"/>
      <c r="BA36" s="29"/>
      <c r="BB36" s="29"/>
      <c r="BC36" s="29"/>
      <c r="BD36" s="29"/>
      <c r="BE36" s="4"/>
      <c r="BF36" s="31">
        <f t="shared" si="2"/>
        <v>1.3698630136986301</v>
      </c>
      <c r="BG36" s="32">
        <f>0*100%/2</f>
        <v>0</v>
      </c>
      <c r="BH36" s="70">
        <f t="shared" si="1"/>
        <v>0</v>
      </c>
      <c r="EC36" s="42">
        <v>21</v>
      </c>
    </row>
    <row r="37" spans="1:133" ht="25.5" hidden="1" x14ac:dyDescent="0.2">
      <c r="A37" s="69">
        <v>25</v>
      </c>
      <c r="B37" s="5" t="s">
        <v>66</v>
      </c>
      <c r="C37" s="46"/>
      <c r="D37" s="52"/>
      <c r="E37" s="52"/>
      <c r="F37" s="52"/>
      <c r="G37" s="52"/>
      <c r="H37" s="7" t="s">
        <v>140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46"/>
      <c r="AA37" s="46"/>
      <c r="AB37" s="46"/>
      <c r="AC37" s="26"/>
      <c r="AD37" s="46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6"/>
      <c r="BA37" s="29"/>
      <c r="BB37" s="29"/>
      <c r="BC37" s="29"/>
      <c r="BD37" s="29"/>
      <c r="BE37" s="4"/>
      <c r="BF37" s="31">
        <f t="shared" si="2"/>
        <v>1.3698630136986301</v>
      </c>
      <c r="BG37" s="32">
        <f>0*100%/2</f>
        <v>0</v>
      </c>
      <c r="BH37" s="70">
        <f t="shared" si="1"/>
        <v>0</v>
      </c>
      <c r="EC37" s="42"/>
    </row>
    <row r="38" spans="1:133" hidden="1" x14ac:dyDescent="0.2">
      <c r="A38" s="69">
        <v>26</v>
      </c>
      <c r="B38" s="5" t="s">
        <v>137</v>
      </c>
      <c r="C38" s="46"/>
      <c r="D38" s="52"/>
      <c r="E38" s="52"/>
      <c r="F38" s="52"/>
      <c r="G38" s="52"/>
      <c r="H38" s="7" t="s">
        <v>138</v>
      </c>
      <c r="I38" s="24"/>
      <c r="J38" s="24"/>
      <c r="K38" s="24"/>
      <c r="L38" s="24"/>
      <c r="M38" s="25"/>
      <c r="N38" s="26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46"/>
      <c r="AA38" s="46"/>
      <c r="AB38" s="46"/>
      <c r="AC38" s="26"/>
      <c r="AD38" s="46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6"/>
      <c r="BA38" s="29"/>
      <c r="BB38" s="29"/>
      <c r="BC38" s="29"/>
      <c r="BD38" s="29"/>
      <c r="BE38" s="4"/>
      <c r="BF38" s="31">
        <f t="shared" si="2"/>
        <v>1.3698630136986301</v>
      </c>
      <c r="BG38" s="32">
        <f>0*100%/2</f>
        <v>0</v>
      </c>
      <c r="BH38" s="70"/>
      <c r="EC38" s="42"/>
    </row>
    <row r="39" spans="1:133" ht="89.25" hidden="1" x14ac:dyDescent="0.2">
      <c r="A39" s="69">
        <v>27</v>
      </c>
      <c r="B39" s="4" t="s">
        <v>102</v>
      </c>
      <c r="C39" s="46"/>
      <c r="D39" s="52"/>
      <c r="E39" s="52"/>
      <c r="F39" s="52"/>
      <c r="G39" s="52"/>
      <c r="H39" s="7" t="s">
        <v>101</v>
      </c>
      <c r="I39" s="24"/>
      <c r="J39" s="24"/>
      <c r="K39" s="46"/>
      <c r="L39" s="26"/>
      <c r="M39" s="24"/>
      <c r="N39" s="24"/>
      <c r="O39" s="24"/>
      <c r="P39" s="24"/>
      <c r="Q39" s="26"/>
      <c r="R39" s="24"/>
      <c r="S39" s="24"/>
      <c r="T39" s="24"/>
      <c r="U39" s="26"/>
      <c r="V39" s="27"/>
      <c r="W39" s="27"/>
      <c r="X39" s="27"/>
      <c r="Y39" s="26"/>
      <c r="Z39" s="27"/>
      <c r="AA39" s="24"/>
      <c r="AB39" s="24"/>
      <c r="AC39" s="26"/>
      <c r="AD39" s="24"/>
      <c r="AE39" s="24"/>
      <c r="AF39" s="24"/>
      <c r="AG39" s="26"/>
      <c r="AH39" s="24"/>
      <c r="AI39" s="24"/>
      <c r="AJ39" s="24"/>
      <c r="AK39" s="26"/>
      <c r="AL39" s="24"/>
      <c r="AM39" s="24"/>
      <c r="AN39" s="24"/>
      <c r="AO39" s="26"/>
      <c r="AP39" s="24"/>
      <c r="AQ39" s="24"/>
      <c r="AR39" s="24"/>
      <c r="AS39" s="26"/>
      <c r="AT39" s="24"/>
      <c r="AU39" s="24"/>
      <c r="AV39" s="24"/>
      <c r="AW39" s="26"/>
      <c r="AX39" s="24"/>
      <c r="AY39" s="24"/>
      <c r="AZ39" s="24"/>
      <c r="BA39" s="26"/>
      <c r="BB39" s="29"/>
      <c r="BC39" s="29"/>
      <c r="BD39" s="29"/>
      <c r="BE39" s="50"/>
      <c r="BF39" s="31">
        <f t="shared" si="2"/>
        <v>1.3698630136986301</v>
      </c>
      <c r="BG39" s="32">
        <f>0*100%/11</f>
        <v>0</v>
      </c>
      <c r="BH39" s="70">
        <f t="shared" si="1"/>
        <v>0</v>
      </c>
      <c r="EC39" s="42">
        <v>22</v>
      </c>
    </row>
    <row r="40" spans="1:133" s="60" customFormat="1" ht="30.75" hidden="1" customHeight="1" x14ac:dyDescent="0.2">
      <c r="A40" s="71"/>
      <c r="B40" s="8" t="s">
        <v>63</v>
      </c>
      <c r="C40" s="59"/>
      <c r="D40" s="56"/>
      <c r="E40" s="56"/>
      <c r="F40" s="56"/>
      <c r="G40" s="5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72"/>
      <c r="BG40" s="55"/>
      <c r="BH40" s="73"/>
      <c r="EC40" s="61">
        <v>23</v>
      </c>
    </row>
    <row r="41" spans="1:133" x14ac:dyDescent="0.2">
      <c r="A41" s="69">
        <v>28</v>
      </c>
      <c r="B41" s="5" t="s">
        <v>103</v>
      </c>
      <c r="C41" s="46"/>
      <c r="D41" s="57"/>
      <c r="E41" s="57"/>
      <c r="F41" s="57"/>
      <c r="G41" s="57"/>
      <c r="H41" s="7" t="s">
        <v>56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7"/>
      <c r="U41" s="27"/>
      <c r="V41" s="27"/>
      <c r="W41" s="27"/>
      <c r="X41" s="27"/>
      <c r="Y41" s="27"/>
      <c r="Z41" s="24"/>
      <c r="AA41" s="24"/>
      <c r="AB41" s="24"/>
      <c r="AC41" s="24"/>
      <c r="AD41" s="24"/>
      <c r="AE41" s="24"/>
      <c r="AF41" s="26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6"/>
      <c r="BB41" s="29"/>
      <c r="BC41" s="29"/>
      <c r="BD41" s="24"/>
      <c r="BE41" s="4"/>
      <c r="BF41" s="31">
        <f>(100/73)</f>
        <v>1.3698630136986301</v>
      </c>
      <c r="BG41" s="32">
        <f>0*100%/2</f>
        <v>0</v>
      </c>
      <c r="BH41" s="70">
        <f t="shared" si="1"/>
        <v>0</v>
      </c>
      <c r="EC41" s="42">
        <v>24</v>
      </c>
    </row>
    <row r="42" spans="1:133" ht="25.5" hidden="1" x14ac:dyDescent="0.2">
      <c r="A42" s="69">
        <v>29</v>
      </c>
      <c r="B42" s="5" t="s">
        <v>64</v>
      </c>
      <c r="C42" s="46"/>
      <c r="D42" s="57"/>
      <c r="E42" s="57"/>
      <c r="F42" s="57"/>
      <c r="G42" s="57"/>
      <c r="H42" s="7" t="s">
        <v>78</v>
      </c>
      <c r="I42" s="24"/>
      <c r="J42" s="24"/>
      <c r="K42" s="24"/>
      <c r="L42" s="26"/>
      <c r="M42" s="24"/>
      <c r="N42" s="24"/>
      <c r="O42" s="46"/>
      <c r="P42" s="26"/>
      <c r="Q42" s="24"/>
      <c r="R42" s="24"/>
      <c r="S42" s="24"/>
      <c r="T42" s="26"/>
      <c r="U42" s="27"/>
      <c r="V42" s="27"/>
      <c r="W42" s="27"/>
      <c r="X42" s="26"/>
      <c r="Y42" s="27"/>
      <c r="Z42" s="24"/>
      <c r="AA42" s="24"/>
      <c r="AB42" s="26"/>
      <c r="AC42" s="24"/>
      <c r="AD42" s="24"/>
      <c r="AE42" s="46"/>
      <c r="AF42" s="26"/>
      <c r="AG42" s="24"/>
      <c r="AH42" s="46"/>
      <c r="AI42" s="46"/>
      <c r="AJ42" s="26"/>
      <c r="AK42" s="24"/>
      <c r="AL42" s="24"/>
      <c r="AM42" s="24"/>
      <c r="AN42" s="26"/>
      <c r="AO42" s="46"/>
      <c r="AP42" s="24"/>
      <c r="AQ42" s="24"/>
      <c r="AR42" s="26"/>
      <c r="AS42" s="46"/>
      <c r="AT42" s="24"/>
      <c r="AU42" s="24"/>
      <c r="AV42" s="26"/>
      <c r="AW42" s="24"/>
      <c r="AX42" s="24"/>
      <c r="AY42" s="24"/>
      <c r="AZ42" s="26"/>
      <c r="BA42" s="29"/>
      <c r="BB42" s="29"/>
      <c r="BC42" s="26"/>
      <c r="BD42" s="29"/>
      <c r="BE42" s="5"/>
      <c r="BF42" s="31">
        <f t="shared" ref="BF42:BF43" si="3">(100/73)</f>
        <v>1.3698630136986301</v>
      </c>
      <c r="BG42" s="32">
        <f>0*100%/12</f>
        <v>0</v>
      </c>
      <c r="BH42" s="70">
        <f t="shared" si="1"/>
        <v>0</v>
      </c>
      <c r="EC42" s="42"/>
    </row>
    <row r="43" spans="1:133" ht="38.25" hidden="1" x14ac:dyDescent="0.2">
      <c r="A43" s="69">
        <v>30</v>
      </c>
      <c r="B43" s="5" t="s">
        <v>104</v>
      </c>
      <c r="C43" s="46"/>
      <c r="D43" s="46"/>
      <c r="E43" s="46"/>
      <c r="F43" s="46"/>
      <c r="G43" s="46"/>
      <c r="H43" s="7" t="s">
        <v>58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7"/>
      <c r="V43" s="27"/>
      <c r="W43" s="27"/>
      <c r="X43" s="27"/>
      <c r="Y43" s="27"/>
      <c r="Z43" s="46"/>
      <c r="AA43" s="24"/>
      <c r="AB43" s="24"/>
      <c r="AC43" s="27"/>
      <c r="AD43" s="27"/>
      <c r="AE43" s="27"/>
      <c r="AF43" s="27"/>
      <c r="AG43" s="27"/>
      <c r="AH43" s="26"/>
      <c r="AI43" s="26"/>
      <c r="AJ43" s="24"/>
      <c r="AK43" s="24"/>
      <c r="AL43" s="24"/>
      <c r="AM43" s="24"/>
      <c r="AN43" s="24"/>
      <c r="AO43" s="27"/>
      <c r="AP43" s="27"/>
      <c r="AQ43" s="24"/>
      <c r="AR43" s="24"/>
      <c r="AS43" s="24"/>
      <c r="AT43" s="24"/>
      <c r="AU43" s="24"/>
      <c r="AV43" s="24"/>
      <c r="AW43" s="24"/>
      <c r="AX43" s="27"/>
      <c r="AY43" s="24"/>
      <c r="AZ43" s="24"/>
      <c r="BA43" s="24"/>
      <c r="BB43" s="24"/>
      <c r="BC43" s="24"/>
      <c r="BD43" s="29"/>
      <c r="BE43" s="4"/>
      <c r="BF43" s="31">
        <f t="shared" si="3"/>
        <v>1.3698630136986301</v>
      </c>
      <c r="BG43" s="32">
        <f>0*100%/1</f>
        <v>0</v>
      </c>
      <c r="BH43" s="70">
        <f t="shared" si="1"/>
        <v>0</v>
      </c>
      <c r="EC43" s="42">
        <v>25</v>
      </c>
    </row>
    <row r="44" spans="1:133" s="60" customFormat="1" ht="25.5" hidden="1" x14ac:dyDescent="0.2">
      <c r="A44" s="71"/>
      <c r="B44" s="8" t="s">
        <v>57</v>
      </c>
      <c r="C44" s="59"/>
      <c r="D44" s="59"/>
      <c r="E44" s="59"/>
      <c r="F44" s="59"/>
      <c r="G44" s="59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72"/>
      <c r="BG44" s="55"/>
      <c r="BH44" s="73"/>
      <c r="EC44" s="61">
        <v>26</v>
      </c>
    </row>
    <row r="45" spans="1:133" ht="63.75" hidden="1" x14ac:dyDescent="0.2">
      <c r="A45" s="69">
        <v>31</v>
      </c>
      <c r="B45" s="62" t="s">
        <v>105</v>
      </c>
      <c r="C45" s="46"/>
      <c r="D45" s="46"/>
      <c r="E45" s="46"/>
      <c r="F45" s="46"/>
      <c r="G45" s="46"/>
      <c r="H45" s="7" t="s">
        <v>106</v>
      </c>
      <c r="I45" s="24"/>
      <c r="J45" s="26"/>
      <c r="K45" s="24"/>
      <c r="L45" s="24"/>
      <c r="M45" s="24"/>
      <c r="N45" s="24"/>
      <c r="O45" s="24"/>
      <c r="P45" s="24"/>
      <c r="Q45" s="24"/>
      <c r="R45" s="46"/>
      <c r="S45" s="24"/>
      <c r="T45" s="24"/>
      <c r="U45" s="27"/>
      <c r="V45" s="27"/>
      <c r="W45" s="27"/>
      <c r="X45" s="27"/>
      <c r="Y45" s="27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9"/>
      <c r="BB45" s="29"/>
      <c r="BC45" s="29"/>
      <c r="BD45" s="29"/>
      <c r="BE45" s="4"/>
      <c r="BF45" s="31">
        <f>(100/73)</f>
        <v>1.3698630136986301</v>
      </c>
      <c r="BG45" s="32">
        <f>0*100%/1</f>
        <v>0</v>
      </c>
      <c r="BH45" s="70">
        <f t="shared" si="1"/>
        <v>0</v>
      </c>
      <c r="EC45" s="42">
        <v>27</v>
      </c>
    </row>
    <row r="46" spans="1:133" ht="63.75" hidden="1" x14ac:dyDescent="0.2">
      <c r="A46" s="69">
        <v>32</v>
      </c>
      <c r="B46" s="5" t="s">
        <v>150</v>
      </c>
      <c r="C46" s="46"/>
      <c r="D46" s="46"/>
      <c r="E46" s="46"/>
      <c r="F46" s="46"/>
      <c r="G46" s="46"/>
      <c r="H46" s="7" t="s">
        <v>58</v>
      </c>
      <c r="I46" s="24"/>
      <c r="J46" s="26"/>
      <c r="K46" s="24"/>
      <c r="L46" s="24"/>
      <c r="M46" s="24"/>
      <c r="N46" s="24"/>
      <c r="O46" s="24"/>
      <c r="P46" s="24"/>
      <c r="Q46" s="24"/>
      <c r="R46" s="24"/>
      <c r="S46" s="46"/>
      <c r="T46" s="24"/>
      <c r="U46" s="24"/>
      <c r="V46" s="24"/>
      <c r="W46" s="24"/>
      <c r="X46" s="24"/>
      <c r="Y46" s="26"/>
      <c r="Z46" s="24"/>
      <c r="AA46" s="46"/>
      <c r="AB46" s="24"/>
      <c r="AC46" s="24"/>
      <c r="AD46" s="24"/>
      <c r="AE46" s="46"/>
      <c r="AF46" s="24"/>
      <c r="AG46" s="24"/>
      <c r="AH46" s="24"/>
      <c r="AI46" s="24"/>
      <c r="AJ46" s="24"/>
      <c r="AK46" s="24"/>
      <c r="AL46" s="24"/>
      <c r="AM46" s="24"/>
      <c r="AN46" s="24"/>
      <c r="AO46" s="26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4"/>
      <c r="BF46" s="31">
        <f>(100/73)</f>
        <v>1.3698630136986301</v>
      </c>
      <c r="BG46" s="32">
        <f>0*100%/3</f>
        <v>0</v>
      </c>
      <c r="BH46" s="70">
        <f t="shared" si="1"/>
        <v>0</v>
      </c>
      <c r="EC46" s="42">
        <v>28</v>
      </c>
    </row>
    <row r="47" spans="1:133" s="60" customFormat="1" ht="25.5" hidden="1" x14ac:dyDescent="0.2">
      <c r="A47" s="71"/>
      <c r="B47" s="8" t="s">
        <v>59</v>
      </c>
      <c r="C47" s="59"/>
      <c r="D47" s="59"/>
      <c r="E47" s="59"/>
      <c r="F47" s="59"/>
      <c r="G47" s="59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72"/>
      <c r="BG47" s="55"/>
      <c r="BH47" s="73"/>
      <c r="EC47" s="61">
        <v>29</v>
      </c>
    </row>
    <row r="48" spans="1:133" s="60" customFormat="1" hidden="1" x14ac:dyDescent="0.2">
      <c r="A48" s="71"/>
      <c r="B48" s="8" t="s">
        <v>67</v>
      </c>
      <c r="C48" s="59"/>
      <c r="D48" s="59"/>
      <c r="E48" s="59"/>
      <c r="F48" s="59"/>
      <c r="G48" s="59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72"/>
      <c r="BG48" s="55"/>
      <c r="BH48" s="73"/>
    </row>
    <row r="49" spans="1:61" ht="25.5" hidden="1" x14ac:dyDescent="0.2">
      <c r="A49" s="69">
        <v>33</v>
      </c>
      <c r="B49" s="5" t="s">
        <v>123</v>
      </c>
      <c r="C49" s="46"/>
      <c r="D49" s="46"/>
      <c r="E49" s="46"/>
      <c r="F49" s="46"/>
      <c r="G49" s="46"/>
      <c r="H49" s="7" t="s">
        <v>78</v>
      </c>
      <c r="I49" s="24"/>
      <c r="J49" s="24"/>
      <c r="K49" s="24"/>
      <c r="L49" s="24"/>
      <c r="M49" s="24"/>
      <c r="N49" s="46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46"/>
      <c r="AC49" s="24"/>
      <c r="AD49" s="24"/>
      <c r="AE49" s="24"/>
      <c r="AF49" s="24"/>
      <c r="AG49" s="24"/>
      <c r="AH49" s="24"/>
      <c r="AI49" s="24"/>
      <c r="AJ49" s="46"/>
      <c r="AK49" s="46"/>
      <c r="AL49" s="46"/>
      <c r="AM49" s="36"/>
      <c r="AN49" s="33"/>
      <c r="AO49" s="33"/>
      <c r="AP49" s="33"/>
      <c r="AQ49" s="34"/>
      <c r="AR49" s="34"/>
      <c r="AS49" s="34"/>
      <c r="AT49" s="24"/>
      <c r="AU49" s="24"/>
      <c r="AV49" s="46"/>
      <c r="AW49" s="24"/>
      <c r="AX49" s="24"/>
      <c r="AY49" s="24"/>
      <c r="AZ49" s="46"/>
      <c r="BA49" s="24"/>
      <c r="BB49" s="24"/>
      <c r="BC49" s="24"/>
      <c r="BD49" s="35"/>
      <c r="BE49" s="4"/>
      <c r="BF49" s="31">
        <f>(100/73)</f>
        <v>1.3698630136986301</v>
      </c>
      <c r="BG49" s="32">
        <f>0*100%/1</f>
        <v>0</v>
      </c>
      <c r="BH49" s="70">
        <f t="shared" si="1"/>
        <v>0</v>
      </c>
    </row>
    <row r="50" spans="1:61" ht="76.5" hidden="1" x14ac:dyDescent="0.2">
      <c r="A50" s="69">
        <v>34</v>
      </c>
      <c r="B50" s="5" t="s">
        <v>121</v>
      </c>
      <c r="C50" s="46"/>
      <c r="D50" s="46"/>
      <c r="E50" s="46"/>
      <c r="F50" s="46"/>
      <c r="G50" s="46"/>
      <c r="H50" s="7" t="s">
        <v>135</v>
      </c>
      <c r="I50" s="24"/>
      <c r="J50" s="24"/>
      <c r="K50" s="24"/>
      <c r="L50" s="24"/>
      <c r="M50" s="24"/>
      <c r="N50" s="46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46"/>
      <c r="AC50" s="26"/>
      <c r="AD50" s="26"/>
      <c r="AE50" s="26"/>
      <c r="AF50" s="26"/>
      <c r="AG50" s="24"/>
      <c r="AH50" s="24"/>
      <c r="AI50" s="24"/>
      <c r="AJ50" s="46"/>
      <c r="AK50" s="46"/>
      <c r="AL50" s="46"/>
      <c r="AM50" s="34"/>
      <c r="AN50" s="34"/>
      <c r="AO50" s="24"/>
      <c r="AP50" s="24"/>
      <c r="AQ50" s="46"/>
      <c r="AR50" s="34"/>
      <c r="AS50" s="34"/>
      <c r="AT50" s="24"/>
      <c r="AU50" s="24"/>
      <c r="AV50" s="46"/>
      <c r="AW50" s="24"/>
      <c r="AX50" s="24"/>
      <c r="AY50" s="24"/>
      <c r="AZ50" s="46"/>
      <c r="BA50" s="24"/>
      <c r="BB50" s="24"/>
      <c r="BC50" s="24"/>
      <c r="BD50" s="35"/>
      <c r="BE50" s="4"/>
      <c r="BF50" s="31">
        <f t="shared" ref="BF50:BF74" si="4">(100/73)</f>
        <v>1.3698630136986301</v>
      </c>
      <c r="BG50" s="32">
        <f>0*100%/1</f>
        <v>0</v>
      </c>
      <c r="BH50" s="70"/>
    </row>
    <row r="51" spans="1:61" ht="63.75" hidden="1" x14ac:dyDescent="0.2">
      <c r="A51" s="69">
        <v>35</v>
      </c>
      <c r="B51" s="5" t="s">
        <v>77</v>
      </c>
      <c r="C51" s="46"/>
      <c r="D51" s="46"/>
      <c r="E51" s="46"/>
      <c r="F51" s="46"/>
      <c r="G51" s="46"/>
      <c r="H51" s="7" t="s">
        <v>107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7"/>
      <c r="U51" s="27"/>
      <c r="V51" s="27"/>
      <c r="W51" s="27"/>
      <c r="X51" s="27"/>
      <c r="Y51" s="27"/>
      <c r="Z51" s="24"/>
      <c r="AA51" s="24"/>
      <c r="AB51" s="24"/>
      <c r="AC51" s="24"/>
      <c r="AD51" s="24"/>
      <c r="AE51" s="24"/>
      <c r="AF51" s="46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6"/>
      <c r="AT51" s="26"/>
      <c r="AU51" s="26"/>
      <c r="AV51" s="26"/>
      <c r="AW51" s="24"/>
      <c r="AX51" s="24"/>
      <c r="AY51" s="24"/>
      <c r="AZ51" s="46"/>
      <c r="BA51" s="29"/>
      <c r="BB51" s="29"/>
      <c r="BC51" s="24"/>
      <c r="BD51" s="29"/>
      <c r="BE51" s="4"/>
      <c r="BF51" s="31">
        <f t="shared" si="4"/>
        <v>1.3698630136986301</v>
      </c>
      <c r="BG51" s="32">
        <f>0*100%/1</f>
        <v>0</v>
      </c>
      <c r="BH51" s="70">
        <f t="shared" si="1"/>
        <v>0</v>
      </c>
    </row>
    <row r="52" spans="1:61" ht="51" hidden="1" x14ac:dyDescent="0.2">
      <c r="A52" s="69">
        <v>36</v>
      </c>
      <c r="B52" s="5" t="s">
        <v>91</v>
      </c>
      <c r="C52" s="46"/>
      <c r="D52" s="46"/>
      <c r="E52" s="46"/>
      <c r="F52" s="46"/>
      <c r="G52" s="46"/>
      <c r="H52" s="7" t="s">
        <v>90</v>
      </c>
      <c r="I52" s="58"/>
      <c r="J52" s="58"/>
      <c r="K52" s="58"/>
      <c r="L52" s="24"/>
      <c r="M52" s="24"/>
      <c r="N52" s="24"/>
      <c r="O52" s="24"/>
      <c r="P52" s="24"/>
      <c r="Q52" s="24"/>
      <c r="R52" s="26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33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33"/>
      <c r="BA52" s="24"/>
      <c r="BB52" s="24"/>
      <c r="BC52" s="24"/>
      <c r="BD52" s="24"/>
      <c r="BE52" s="4"/>
      <c r="BF52" s="31">
        <f t="shared" si="4"/>
        <v>1.3698630136986301</v>
      </c>
      <c r="BG52" s="32">
        <f>0*100%/3</f>
        <v>0</v>
      </c>
      <c r="BH52" s="70">
        <f t="shared" si="1"/>
        <v>0</v>
      </c>
    </row>
    <row r="53" spans="1:61" ht="25.5" x14ac:dyDescent="0.2">
      <c r="A53" s="69">
        <v>37</v>
      </c>
      <c r="B53" s="5" t="s">
        <v>124</v>
      </c>
      <c r="C53" s="46"/>
      <c r="D53" s="46"/>
      <c r="E53" s="46"/>
      <c r="F53" s="46"/>
      <c r="G53" s="46"/>
      <c r="H53" s="7" t="s">
        <v>56</v>
      </c>
      <c r="I53" s="24"/>
      <c r="J53" s="24"/>
      <c r="K53" s="24"/>
      <c r="L53" s="24"/>
      <c r="M53" s="24"/>
      <c r="N53" s="24"/>
      <c r="O53" s="46"/>
      <c r="P53" s="46"/>
      <c r="Q53" s="33"/>
      <c r="R53" s="33"/>
      <c r="S53" s="33"/>
      <c r="T53" s="33"/>
      <c r="U53" s="33"/>
      <c r="V53" s="33"/>
      <c r="W53" s="46"/>
      <c r="X53" s="24"/>
      <c r="Y53" s="24"/>
      <c r="Z53" s="46"/>
      <c r="AA53" s="46"/>
      <c r="AB53" s="46"/>
      <c r="AC53" s="24"/>
      <c r="AD53" s="24"/>
      <c r="AE53" s="24"/>
      <c r="AF53" s="46"/>
      <c r="AG53" s="24"/>
      <c r="AH53" s="24"/>
      <c r="AI53" s="24"/>
      <c r="AJ53" s="46"/>
      <c r="AK53" s="24"/>
      <c r="AL53" s="24"/>
      <c r="AM53" s="24"/>
      <c r="AN53" s="24"/>
      <c r="AO53" s="46"/>
      <c r="AP53" s="24"/>
      <c r="AQ53" s="24"/>
      <c r="AR53" s="24"/>
      <c r="AS53" s="46"/>
      <c r="AT53" s="24"/>
      <c r="AU53" s="46"/>
      <c r="AV53" s="46"/>
      <c r="AW53" s="46"/>
      <c r="AX53" s="46"/>
      <c r="AY53" s="46"/>
      <c r="AZ53" s="46"/>
      <c r="BA53" s="46"/>
      <c r="BB53" s="24"/>
      <c r="BC53" s="24"/>
      <c r="BD53" s="24"/>
      <c r="BE53" s="4"/>
      <c r="BF53" s="31">
        <f t="shared" si="4"/>
        <v>1.3698630136986301</v>
      </c>
      <c r="BG53" s="32">
        <f>0*100%/1</f>
        <v>0</v>
      </c>
      <c r="BH53" s="70">
        <f t="shared" si="1"/>
        <v>0</v>
      </c>
    </row>
    <row r="54" spans="1:61" hidden="1" x14ac:dyDescent="0.2">
      <c r="A54" s="69">
        <v>38</v>
      </c>
      <c r="B54" s="5" t="s">
        <v>120</v>
      </c>
      <c r="C54" s="46"/>
      <c r="D54" s="46"/>
      <c r="E54" s="46"/>
      <c r="F54" s="46"/>
      <c r="G54" s="46"/>
      <c r="H54" s="7" t="s">
        <v>85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36"/>
      <c r="AT54" s="36"/>
      <c r="AU54" s="36"/>
      <c r="AV54" s="36"/>
      <c r="AW54" s="27"/>
      <c r="AX54" s="27"/>
      <c r="AY54" s="27"/>
      <c r="AZ54" s="27"/>
      <c r="BA54" s="46"/>
      <c r="BB54" s="46"/>
      <c r="BC54" s="46"/>
      <c r="BD54" s="46"/>
      <c r="BE54" s="4"/>
      <c r="BF54" s="31">
        <f t="shared" si="4"/>
        <v>1.3698630136986301</v>
      </c>
      <c r="BG54" s="32">
        <f>0*100%/1</f>
        <v>0</v>
      </c>
      <c r="BH54" s="70">
        <f t="shared" si="1"/>
        <v>0</v>
      </c>
    </row>
    <row r="55" spans="1:61" hidden="1" x14ac:dyDescent="0.2">
      <c r="A55" s="69">
        <v>39</v>
      </c>
      <c r="B55" s="5" t="s">
        <v>125</v>
      </c>
      <c r="C55" s="46"/>
      <c r="D55" s="46"/>
      <c r="E55" s="46"/>
      <c r="F55" s="46"/>
      <c r="G55" s="46"/>
      <c r="H55" s="7" t="s">
        <v>89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46"/>
      <c r="AB55" s="27"/>
      <c r="AC55" s="27"/>
      <c r="AD55" s="27"/>
      <c r="AE55" s="27"/>
      <c r="AF55" s="27"/>
      <c r="AG55" s="27"/>
      <c r="AH55" s="27"/>
      <c r="AI55" s="27"/>
      <c r="AJ55" s="27"/>
      <c r="AK55" s="36"/>
      <c r="AL55" s="36"/>
      <c r="AM55" s="36"/>
      <c r="AN55" s="36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8"/>
      <c r="BA55" s="27"/>
      <c r="BB55" s="27"/>
      <c r="BC55" s="27"/>
      <c r="BD55" s="27"/>
      <c r="BE55" s="4"/>
      <c r="BF55" s="31">
        <f t="shared" si="4"/>
        <v>1.3698630136986301</v>
      </c>
      <c r="BG55" s="32">
        <f>0*100%/1</f>
        <v>0</v>
      </c>
      <c r="BH55" s="70">
        <f t="shared" si="1"/>
        <v>0</v>
      </c>
    </row>
    <row r="56" spans="1:61" ht="25.5" hidden="1" x14ac:dyDescent="0.2">
      <c r="A56" s="69">
        <v>40</v>
      </c>
      <c r="B56" s="5" t="s">
        <v>50</v>
      </c>
      <c r="C56" s="46"/>
      <c r="D56" s="46"/>
      <c r="E56" s="46"/>
      <c r="F56" s="46"/>
      <c r="G56" s="46"/>
      <c r="H56" s="6" t="s">
        <v>108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36"/>
      <c r="X56" s="36"/>
      <c r="Y56" s="27"/>
      <c r="Z56" s="27"/>
      <c r="AA56" s="46"/>
      <c r="AB56" s="27"/>
      <c r="AC56" s="27"/>
      <c r="AD56" s="27"/>
      <c r="AE56" s="27"/>
      <c r="AF56" s="27"/>
      <c r="AG56" s="27"/>
      <c r="AH56" s="27"/>
      <c r="AI56" s="27"/>
      <c r="AJ56" s="27"/>
      <c r="AK56" s="28"/>
      <c r="AL56" s="27"/>
      <c r="AM56" s="36"/>
      <c r="AN56" s="36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36"/>
      <c r="BA56" s="36"/>
      <c r="BB56" s="36"/>
      <c r="BC56" s="27"/>
      <c r="BD56" s="27"/>
      <c r="BE56" s="63"/>
      <c r="BF56" s="31">
        <f t="shared" si="4"/>
        <v>1.3698630136986301</v>
      </c>
      <c r="BG56" s="32">
        <f>0*100%/3</f>
        <v>0</v>
      </c>
      <c r="BH56" s="70">
        <f t="shared" si="1"/>
        <v>0</v>
      </c>
    </row>
    <row r="57" spans="1:61" ht="140.25" hidden="1" x14ac:dyDescent="0.2">
      <c r="A57" s="69">
        <v>41</v>
      </c>
      <c r="B57" s="5" t="s">
        <v>117</v>
      </c>
      <c r="C57" s="46"/>
      <c r="D57" s="46"/>
      <c r="E57" s="46"/>
      <c r="F57" s="46"/>
      <c r="G57" s="46"/>
      <c r="H57" s="7" t="s">
        <v>78</v>
      </c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36"/>
      <c r="AH57" s="36"/>
      <c r="AI57" s="36"/>
      <c r="AJ57" s="36"/>
      <c r="AK57" s="34"/>
      <c r="AL57" s="34"/>
      <c r="AM57" s="34"/>
      <c r="AN57" s="34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"/>
      <c r="BF57" s="31">
        <f t="shared" si="4"/>
        <v>1.3698630136986301</v>
      </c>
      <c r="BG57" s="32">
        <f>0*100%/1</f>
        <v>0</v>
      </c>
      <c r="BH57" s="70">
        <f t="shared" si="1"/>
        <v>0</v>
      </c>
      <c r="BI57" s="37"/>
    </row>
    <row r="58" spans="1:61" ht="25.5" hidden="1" x14ac:dyDescent="0.2">
      <c r="A58" s="69">
        <v>42</v>
      </c>
      <c r="B58" s="5" t="s">
        <v>109</v>
      </c>
      <c r="C58" s="46"/>
      <c r="D58" s="46"/>
      <c r="E58" s="46"/>
      <c r="F58" s="46"/>
      <c r="G58" s="46"/>
      <c r="H58" s="6" t="s">
        <v>85</v>
      </c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33"/>
      <c r="U58" s="33"/>
      <c r="V58" s="33"/>
      <c r="W58" s="33"/>
      <c r="X58" s="33"/>
      <c r="Y58" s="33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31">
        <f t="shared" si="4"/>
        <v>1.3698630136986301</v>
      </c>
      <c r="BG58" s="32">
        <f>0*100%/1</f>
        <v>0</v>
      </c>
      <c r="BH58" s="70">
        <f t="shared" si="1"/>
        <v>0</v>
      </c>
    </row>
    <row r="59" spans="1:61" ht="25.5" hidden="1" x14ac:dyDescent="0.2">
      <c r="A59" s="69">
        <v>43</v>
      </c>
      <c r="B59" s="5" t="s">
        <v>79</v>
      </c>
      <c r="C59" s="46"/>
      <c r="D59" s="46"/>
      <c r="E59" s="46"/>
      <c r="F59" s="46"/>
      <c r="G59" s="46"/>
      <c r="H59" s="7" t="s">
        <v>78</v>
      </c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33"/>
      <c r="Z59" s="33"/>
      <c r="AA59" s="33"/>
      <c r="AB59" s="33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"/>
      <c r="BF59" s="31">
        <f t="shared" si="4"/>
        <v>1.3698630136986301</v>
      </c>
      <c r="BG59" s="32">
        <f>0*100%/1</f>
        <v>0</v>
      </c>
      <c r="BH59" s="70">
        <f t="shared" si="1"/>
        <v>0</v>
      </c>
    </row>
    <row r="60" spans="1:61" ht="25.5" hidden="1" x14ac:dyDescent="0.2">
      <c r="A60" s="69">
        <v>44</v>
      </c>
      <c r="B60" s="5" t="s">
        <v>126</v>
      </c>
      <c r="C60" s="46"/>
      <c r="D60" s="46"/>
      <c r="E60" s="46"/>
      <c r="F60" s="46"/>
      <c r="G60" s="46"/>
      <c r="H60" s="7" t="s">
        <v>89</v>
      </c>
      <c r="I60" s="46"/>
      <c r="J60" s="46"/>
      <c r="K60" s="46"/>
      <c r="L60" s="46"/>
      <c r="M60" s="34"/>
      <c r="N60" s="34"/>
      <c r="O60" s="34"/>
      <c r="P60" s="28"/>
      <c r="Q60" s="36"/>
      <c r="R60" s="36"/>
      <c r="S60" s="36"/>
      <c r="T60" s="3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33"/>
      <c r="AU60" s="33"/>
      <c r="AV60" s="33"/>
      <c r="AW60" s="46"/>
      <c r="AX60" s="46"/>
      <c r="AY60" s="46"/>
      <c r="AZ60" s="46"/>
      <c r="BA60" s="46"/>
      <c r="BB60" s="46"/>
      <c r="BC60" s="46"/>
      <c r="BD60" s="46"/>
      <c r="BE60" s="4"/>
      <c r="BF60" s="31">
        <f t="shared" si="4"/>
        <v>1.3698630136986301</v>
      </c>
      <c r="BG60" s="32">
        <f>0*100%/2</f>
        <v>0</v>
      </c>
      <c r="BH60" s="70">
        <f t="shared" si="1"/>
        <v>0</v>
      </c>
    </row>
    <row r="61" spans="1:61" ht="25.5" x14ac:dyDescent="0.2">
      <c r="A61" s="69">
        <v>45</v>
      </c>
      <c r="B61" s="5" t="s">
        <v>127</v>
      </c>
      <c r="C61" s="46"/>
      <c r="D61" s="46"/>
      <c r="E61" s="46"/>
      <c r="F61" s="46"/>
      <c r="G61" s="46"/>
      <c r="H61" s="7" t="s">
        <v>56</v>
      </c>
      <c r="I61" s="46"/>
      <c r="J61" s="46"/>
      <c r="K61" s="46"/>
      <c r="L61" s="46"/>
      <c r="M61" s="34"/>
      <c r="N61" s="34"/>
      <c r="O61" s="34"/>
      <c r="P61" s="28"/>
      <c r="Q61" s="36"/>
      <c r="R61" s="36"/>
      <c r="S61" s="36"/>
      <c r="T61" s="3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33"/>
      <c r="AX61" s="33"/>
      <c r="AY61" s="33"/>
      <c r="AZ61" s="46"/>
      <c r="BA61" s="46"/>
      <c r="BB61" s="46"/>
      <c r="BC61" s="46"/>
      <c r="BD61" s="46"/>
      <c r="BE61" s="63"/>
      <c r="BF61" s="31">
        <f t="shared" si="4"/>
        <v>1.3698630136986301</v>
      </c>
      <c r="BG61" s="32">
        <f>0*100%/2</f>
        <v>0</v>
      </c>
      <c r="BH61" s="70">
        <f t="shared" si="1"/>
        <v>0</v>
      </c>
    </row>
    <row r="62" spans="1:61" ht="38.25" hidden="1" x14ac:dyDescent="0.2">
      <c r="A62" s="69">
        <v>46</v>
      </c>
      <c r="B62" s="5" t="s">
        <v>110</v>
      </c>
      <c r="C62" s="46"/>
      <c r="D62" s="46"/>
      <c r="E62" s="46"/>
      <c r="F62" s="46"/>
      <c r="G62" s="46"/>
      <c r="H62" s="7" t="s">
        <v>89</v>
      </c>
      <c r="I62" s="46"/>
      <c r="J62" s="46"/>
      <c r="K62" s="33"/>
      <c r="L62" s="46"/>
      <c r="M62" s="46"/>
      <c r="N62" s="46"/>
      <c r="O62" s="33"/>
      <c r="P62" s="46"/>
      <c r="Q62" s="46"/>
      <c r="R62" s="46"/>
      <c r="S62" s="33"/>
      <c r="T62" s="46"/>
      <c r="U62" s="46"/>
      <c r="V62" s="46"/>
      <c r="W62" s="33"/>
      <c r="X62" s="46"/>
      <c r="Y62" s="46"/>
      <c r="Z62" s="46"/>
      <c r="AA62" s="33"/>
      <c r="AB62" s="46"/>
      <c r="AC62" s="46"/>
      <c r="AD62" s="46"/>
      <c r="AE62" s="33"/>
      <c r="AF62" s="46"/>
      <c r="AG62" s="46"/>
      <c r="AH62" s="46"/>
      <c r="AI62" s="33"/>
      <c r="AJ62" s="46"/>
      <c r="AK62" s="46"/>
      <c r="AL62" s="46"/>
      <c r="AM62" s="33"/>
      <c r="AN62" s="46"/>
      <c r="AO62" s="46"/>
      <c r="AP62" s="46"/>
      <c r="AQ62" s="33"/>
      <c r="AR62" s="46"/>
      <c r="AS62" s="46"/>
      <c r="AT62" s="46"/>
      <c r="AU62" s="33"/>
      <c r="AV62" s="46"/>
      <c r="AW62" s="46"/>
      <c r="AX62" s="46"/>
      <c r="AY62" s="33"/>
      <c r="AZ62" s="46"/>
      <c r="BA62" s="46"/>
      <c r="BB62" s="46"/>
      <c r="BC62" s="33"/>
      <c r="BD62" s="46"/>
      <c r="BE62" s="4"/>
      <c r="BF62" s="31">
        <f t="shared" si="4"/>
        <v>1.3698630136986301</v>
      </c>
      <c r="BG62" s="32">
        <f>0*100%/12</f>
        <v>0</v>
      </c>
      <c r="BH62" s="70">
        <f t="shared" si="1"/>
        <v>0</v>
      </c>
    </row>
    <row r="63" spans="1:61" ht="38.25" hidden="1" x14ac:dyDescent="0.2">
      <c r="A63" s="69">
        <v>47</v>
      </c>
      <c r="B63" s="64" t="s">
        <v>128</v>
      </c>
      <c r="C63" s="46"/>
      <c r="D63" s="46"/>
      <c r="E63" s="46"/>
      <c r="F63" s="46"/>
      <c r="G63" s="46"/>
      <c r="H63" s="7" t="s">
        <v>58</v>
      </c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33"/>
      <c r="AD63" s="33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"/>
      <c r="BF63" s="31">
        <f t="shared" si="4"/>
        <v>1.3698630136986301</v>
      </c>
      <c r="BG63" s="32">
        <f>0*100%/1</f>
        <v>0</v>
      </c>
      <c r="BH63" s="70">
        <f t="shared" si="1"/>
        <v>0</v>
      </c>
    </row>
    <row r="64" spans="1:61" ht="38.25" hidden="1" x14ac:dyDescent="0.2">
      <c r="A64" s="69">
        <v>48</v>
      </c>
      <c r="B64" s="47" t="s">
        <v>111</v>
      </c>
      <c r="C64" s="46"/>
      <c r="D64" s="46"/>
      <c r="E64" s="46"/>
      <c r="F64" s="46"/>
      <c r="G64" s="46"/>
      <c r="H64" s="7" t="s">
        <v>58</v>
      </c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8"/>
      <c r="AV64" s="48"/>
      <c r="AW64" s="46"/>
      <c r="AX64" s="46"/>
      <c r="AY64" s="46"/>
      <c r="AZ64" s="46"/>
      <c r="BA64" s="46"/>
      <c r="BB64" s="46"/>
      <c r="BC64" s="46"/>
      <c r="BD64" s="46"/>
      <c r="BE64" s="4"/>
      <c r="BF64" s="31">
        <f t="shared" si="4"/>
        <v>1.3698630136986301</v>
      </c>
      <c r="BG64" s="32">
        <f>0*100%/1</f>
        <v>0</v>
      </c>
      <c r="BH64" s="70">
        <f t="shared" si="1"/>
        <v>0</v>
      </c>
    </row>
    <row r="65" spans="1:133" ht="76.5" hidden="1" x14ac:dyDescent="0.2">
      <c r="A65" s="69">
        <v>49</v>
      </c>
      <c r="B65" s="47" t="s">
        <v>129</v>
      </c>
      <c r="C65" s="46"/>
      <c r="D65" s="46"/>
      <c r="E65" s="46"/>
      <c r="F65" s="46"/>
      <c r="G65" s="46"/>
      <c r="H65" s="7" t="s">
        <v>112</v>
      </c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8"/>
      <c r="AY65" s="48"/>
      <c r="AZ65" s="48"/>
      <c r="BA65" s="48"/>
      <c r="BB65" s="46"/>
      <c r="BC65" s="46"/>
      <c r="BD65" s="46"/>
      <c r="BE65" s="4"/>
      <c r="BF65" s="31">
        <f t="shared" si="4"/>
        <v>1.3698630136986301</v>
      </c>
      <c r="BG65" s="32">
        <f>0*100%/1</f>
        <v>0</v>
      </c>
      <c r="BH65" s="70">
        <f t="shared" si="1"/>
        <v>0</v>
      </c>
    </row>
    <row r="66" spans="1:133" ht="51" hidden="1" x14ac:dyDescent="0.2">
      <c r="A66" s="69">
        <v>50</v>
      </c>
      <c r="B66" s="47" t="s">
        <v>143</v>
      </c>
      <c r="C66" s="46"/>
      <c r="D66" s="46"/>
      <c r="E66" s="46"/>
      <c r="F66" s="46"/>
      <c r="G66" s="46"/>
      <c r="H66" s="7" t="s">
        <v>78</v>
      </c>
      <c r="I66" s="46"/>
      <c r="J66" s="46"/>
      <c r="K66" s="46"/>
      <c r="L66" s="46"/>
      <c r="M66" s="46"/>
      <c r="N66" s="28"/>
      <c r="O66" s="28"/>
      <c r="P66" s="28"/>
      <c r="Q66" s="36"/>
      <c r="R66" s="36"/>
      <c r="S66" s="36"/>
      <c r="T66" s="3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7"/>
      <c r="BF66" s="31">
        <f t="shared" si="4"/>
        <v>1.3698630136986301</v>
      </c>
      <c r="BG66" s="32">
        <f>0*100%/1</f>
        <v>0</v>
      </c>
      <c r="BH66" s="70">
        <f t="shared" si="1"/>
        <v>0</v>
      </c>
    </row>
    <row r="67" spans="1:133" ht="38.25" hidden="1" x14ac:dyDescent="0.2">
      <c r="A67" s="69">
        <v>51</v>
      </c>
      <c r="B67" s="47" t="s">
        <v>130</v>
      </c>
      <c r="C67" s="46"/>
      <c r="D67" s="46"/>
      <c r="E67" s="46"/>
      <c r="F67" s="46"/>
      <c r="G67" s="46"/>
      <c r="H67" s="7" t="s">
        <v>58</v>
      </c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8"/>
      <c r="X67" s="48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8"/>
      <c r="AV67" s="48"/>
      <c r="AW67" s="46"/>
      <c r="AX67" s="46"/>
      <c r="AY67" s="46"/>
      <c r="AZ67" s="46"/>
      <c r="BA67" s="46"/>
      <c r="BB67" s="46"/>
      <c r="BC67" s="46"/>
      <c r="BD67" s="46"/>
      <c r="BE67" s="4"/>
      <c r="BF67" s="31">
        <f t="shared" si="4"/>
        <v>1.3698630136986301</v>
      </c>
      <c r="BG67" s="32">
        <f>0*100%/2</f>
        <v>0</v>
      </c>
      <c r="BH67" s="70">
        <f t="shared" si="1"/>
        <v>0</v>
      </c>
    </row>
    <row r="68" spans="1:133" ht="63.75" hidden="1" x14ac:dyDescent="0.2">
      <c r="A68" s="69">
        <v>52</v>
      </c>
      <c r="B68" s="47" t="s">
        <v>131</v>
      </c>
      <c r="C68" s="46"/>
      <c r="D68" s="46"/>
      <c r="E68" s="46"/>
      <c r="F68" s="46"/>
      <c r="G68" s="46"/>
      <c r="H68" s="7" t="s">
        <v>58</v>
      </c>
      <c r="I68" s="46"/>
      <c r="J68" s="46"/>
      <c r="K68" s="46"/>
      <c r="L68" s="46"/>
      <c r="M68" s="28"/>
      <c r="N68" s="28"/>
      <c r="O68" s="28"/>
      <c r="P68" s="28"/>
      <c r="Q68" s="36"/>
      <c r="R68" s="36"/>
      <c r="S68" s="36"/>
      <c r="T68" s="3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8"/>
      <c r="AV68" s="48"/>
      <c r="AW68" s="46"/>
      <c r="AX68" s="46"/>
      <c r="AY68" s="46"/>
      <c r="AZ68" s="46"/>
      <c r="BA68" s="46"/>
      <c r="BB68" s="46"/>
      <c r="BC68" s="46"/>
      <c r="BD68" s="46"/>
      <c r="BE68" s="4"/>
      <c r="BF68" s="31">
        <f t="shared" si="4"/>
        <v>1.3698630136986301</v>
      </c>
      <c r="BG68" s="32">
        <f>0*100%/2</f>
        <v>0</v>
      </c>
      <c r="BH68" s="70">
        <f t="shared" si="1"/>
        <v>0</v>
      </c>
    </row>
    <row r="69" spans="1:133" ht="89.25" x14ac:dyDescent="0.2">
      <c r="A69" s="69">
        <v>53</v>
      </c>
      <c r="B69" s="47" t="s">
        <v>144</v>
      </c>
      <c r="C69" s="46"/>
      <c r="D69" s="46"/>
      <c r="E69" s="46"/>
      <c r="F69" s="46"/>
      <c r="G69" s="46"/>
      <c r="H69" s="7" t="s">
        <v>56</v>
      </c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8"/>
      <c r="AY69" s="48"/>
      <c r="AZ69" s="46"/>
      <c r="BA69" s="46"/>
      <c r="BB69" s="46"/>
      <c r="BC69" s="46"/>
      <c r="BD69" s="46"/>
      <c r="BE69" s="4"/>
      <c r="BF69" s="31">
        <f t="shared" si="4"/>
        <v>1.3698630136986301</v>
      </c>
      <c r="BG69" s="32">
        <f>0*100%/1</f>
        <v>0</v>
      </c>
      <c r="BH69" s="70">
        <f t="shared" si="1"/>
        <v>0</v>
      </c>
    </row>
    <row r="70" spans="1:133" ht="76.5" hidden="1" x14ac:dyDescent="0.2">
      <c r="A70" s="69">
        <v>54</v>
      </c>
      <c r="B70" s="47" t="s">
        <v>82</v>
      </c>
      <c r="C70" s="46"/>
      <c r="D70" s="46"/>
      <c r="E70" s="46"/>
      <c r="F70" s="46"/>
      <c r="G70" s="46"/>
      <c r="H70" s="7" t="s">
        <v>58</v>
      </c>
      <c r="I70" s="46"/>
      <c r="J70" s="46"/>
      <c r="K70" s="46"/>
      <c r="L70" s="46"/>
      <c r="M70" s="46"/>
      <c r="N70" s="46"/>
      <c r="O70" s="46"/>
      <c r="P70" s="46"/>
      <c r="Q70" s="36"/>
      <c r="R70" s="36"/>
      <c r="S70" s="36"/>
      <c r="T70" s="3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8"/>
      <c r="AV70" s="48"/>
      <c r="AW70" s="48"/>
      <c r="AX70" s="46"/>
      <c r="AY70" s="46"/>
      <c r="AZ70" s="46"/>
      <c r="BA70" s="46"/>
      <c r="BB70" s="46"/>
      <c r="BC70" s="46"/>
      <c r="BD70" s="46"/>
      <c r="BE70" s="46"/>
      <c r="BF70" s="31">
        <f t="shared" si="4"/>
        <v>1.3698630136986301</v>
      </c>
      <c r="BG70" s="32">
        <f>0*100%/2</f>
        <v>0</v>
      </c>
      <c r="BH70" s="70">
        <f t="shared" si="1"/>
        <v>0</v>
      </c>
    </row>
    <row r="71" spans="1:133" ht="42.75" hidden="1" customHeight="1" x14ac:dyDescent="0.2">
      <c r="A71" s="69">
        <v>55</v>
      </c>
      <c r="B71" s="47" t="s">
        <v>132</v>
      </c>
      <c r="C71" s="46"/>
      <c r="D71" s="46"/>
      <c r="E71" s="46"/>
      <c r="F71" s="46"/>
      <c r="G71" s="46"/>
      <c r="H71" s="7" t="s">
        <v>78</v>
      </c>
      <c r="I71" s="46"/>
      <c r="J71" s="46"/>
      <c r="K71" s="46"/>
      <c r="L71" s="46"/>
      <c r="M71" s="46"/>
      <c r="N71" s="46"/>
      <c r="O71" s="28"/>
      <c r="P71" s="28"/>
      <c r="Q71" s="36"/>
      <c r="R71" s="36"/>
      <c r="S71" s="36"/>
      <c r="T71" s="3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9"/>
      <c r="BF71" s="31">
        <f t="shared" si="4"/>
        <v>1.3698630136986301</v>
      </c>
      <c r="BG71" s="32">
        <f>0*100%/1</f>
        <v>0</v>
      </c>
      <c r="BH71" s="70">
        <f t="shared" si="1"/>
        <v>0</v>
      </c>
    </row>
    <row r="72" spans="1:133" ht="48" hidden="1" customHeight="1" x14ac:dyDescent="0.2">
      <c r="A72" s="69">
        <v>56</v>
      </c>
      <c r="B72" s="47" t="s">
        <v>133</v>
      </c>
      <c r="C72" s="46"/>
      <c r="D72" s="46"/>
      <c r="E72" s="46"/>
      <c r="F72" s="46"/>
      <c r="G72" s="46"/>
      <c r="H72" s="7" t="s">
        <v>78</v>
      </c>
      <c r="I72" s="46"/>
      <c r="J72" s="46"/>
      <c r="K72" s="46"/>
      <c r="L72" s="46"/>
      <c r="M72" s="46"/>
      <c r="N72" s="46"/>
      <c r="O72" s="28"/>
      <c r="P72" s="28"/>
      <c r="Q72" s="36"/>
      <c r="R72" s="36"/>
      <c r="S72" s="36"/>
      <c r="T72" s="3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9"/>
      <c r="BF72" s="31">
        <f t="shared" si="4"/>
        <v>1.3698630136986301</v>
      </c>
      <c r="BG72" s="32">
        <f>0*100%/1</f>
        <v>0</v>
      </c>
      <c r="BH72" s="70">
        <f t="shared" si="1"/>
        <v>0</v>
      </c>
    </row>
    <row r="73" spans="1:133" ht="48" hidden="1" customHeight="1" x14ac:dyDescent="0.2">
      <c r="A73" s="69">
        <v>57</v>
      </c>
      <c r="B73" s="47" t="s">
        <v>134</v>
      </c>
      <c r="C73" s="46"/>
      <c r="D73" s="46"/>
      <c r="E73" s="46"/>
      <c r="F73" s="46"/>
      <c r="G73" s="46"/>
      <c r="H73" s="7" t="s">
        <v>78</v>
      </c>
      <c r="I73" s="46"/>
      <c r="J73" s="46"/>
      <c r="K73" s="46"/>
      <c r="L73" s="46"/>
      <c r="M73" s="46"/>
      <c r="N73" s="46"/>
      <c r="O73" s="46"/>
      <c r="P73" s="28"/>
      <c r="Q73" s="36"/>
      <c r="R73" s="36"/>
      <c r="S73" s="36"/>
      <c r="T73" s="36"/>
      <c r="U73" s="46"/>
      <c r="V73" s="46"/>
      <c r="W73" s="28"/>
      <c r="X73" s="28"/>
      <c r="Y73" s="28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9"/>
      <c r="BF73" s="31">
        <f t="shared" si="4"/>
        <v>1.3698630136986301</v>
      </c>
      <c r="BG73" s="32">
        <f>0*100%/1</f>
        <v>0</v>
      </c>
      <c r="BH73" s="70">
        <f t="shared" si="1"/>
        <v>0</v>
      </c>
    </row>
    <row r="74" spans="1:133" ht="48" hidden="1" customHeight="1" x14ac:dyDescent="0.2">
      <c r="A74" s="69">
        <v>58</v>
      </c>
      <c r="B74" s="62" t="s">
        <v>141</v>
      </c>
      <c r="C74" s="46"/>
      <c r="D74" s="46"/>
      <c r="E74" s="46"/>
      <c r="F74" s="46"/>
      <c r="G74" s="46"/>
      <c r="H74" s="7" t="s">
        <v>122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36"/>
      <c r="T74" s="36"/>
      <c r="U74" s="36"/>
      <c r="V74" s="36"/>
      <c r="W74" s="46"/>
      <c r="X74" s="28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9"/>
      <c r="BF74" s="31">
        <f t="shared" si="4"/>
        <v>1.3698630136986301</v>
      </c>
      <c r="BG74" s="32">
        <f>0*100%/1</f>
        <v>0</v>
      </c>
      <c r="BH74" s="70">
        <f t="shared" ref="BH74" si="5">(BF74*BG74)/100</f>
        <v>0</v>
      </c>
    </row>
    <row r="75" spans="1:133" s="60" customFormat="1" hidden="1" x14ac:dyDescent="0.2">
      <c r="A75" s="59"/>
      <c r="B75" s="8" t="s">
        <v>68</v>
      </c>
      <c r="C75" s="59"/>
      <c r="D75" s="59"/>
      <c r="E75" s="59"/>
      <c r="F75" s="59"/>
      <c r="G75" s="59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72"/>
      <c r="BG75" s="55"/>
      <c r="BH75" s="73"/>
      <c r="EC75" s="61">
        <v>30</v>
      </c>
    </row>
    <row r="76" spans="1:133" ht="51" hidden="1" x14ac:dyDescent="0.2">
      <c r="A76" s="69">
        <v>59</v>
      </c>
      <c r="B76" s="4" t="s">
        <v>113</v>
      </c>
      <c r="C76" s="46"/>
      <c r="D76" s="46"/>
      <c r="E76" s="46"/>
      <c r="F76" s="46"/>
      <c r="G76" s="46"/>
      <c r="H76" s="7" t="s">
        <v>58</v>
      </c>
      <c r="I76" s="24"/>
      <c r="J76" s="26"/>
      <c r="K76" s="26"/>
      <c r="L76" s="26"/>
      <c r="M76" s="36"/>
      <c r="N76" s="24"/>
      <c r="O76" s="24"/>
      <c r="P76" s="24"/>
      <c r="Q76" s="27"/>
      <c r="R76" s="46"/>
      <c r="S76" s="46"/>
      <c r="T76" s="46"/>
      <c r="U76" s="46"/>
      <c r="V76" s="46"/>
      <c r="W76" s="46"/>
      <c r="X76" s="46"/>
      <c r="Y76" s="46"/>
      <c r="Z76" s="46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46"/>
      <c r="AL76" s="36"/>
      <c r="AM76" s="36"/>
      <c r="AN76" s="36"/>
      <c r="AO76" s="36"/>
      <c r="AP76" s="36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46"/>
      <c r="BD76" s="29"/>
      <c r="BE76" s="4"/>
      <c r="BF76" s="31">
        <f>(100/73)</f>
        <v>1.3698630136986301</v>
      </c>
      <c r="BG76" s="32">
        <f>0*100%/2</f>
        <v>0</v>
      </c>
      <c r="BH76" s="70">
        <f t="shared" si="1"/>
        <v>0</v>
      </c>
      <c r="EC76" s="42">
        <v>31</v>
      </c>
    </row>
    <row r="77" spans="1:133" ht="38.25" hidden="1" x14ac:dyDescent="0.2">
      <c r="A77" s="69">
        <v>60</v>
      </c>
      <c r="B77" s="4" t="s">
        <v>114</v>
      </c>
      <c r="C77" s="46"/>
      <c r="D77" s="46"/>
      <c r="E77" s="46"/>
      <c r="F77" s="46"/>
      <c r="G77" s="46"/>
      <c r="H77" s="7" t="s">
        <v>58</v>
      </c>
      <c r="I77" s="24"/>
      <c r="J77" s="24"/>
      <c r="K77" s="24"/>
      <c r="L77" s="24"/>
      <c r="M77" s="24"/>
      <c r="N77" s="24"/>
      <c r="O77" s="24"/>
      <c r="P77" s="24"/>
      <c r="Q77" s="48"/>
      <c r="R77" s="48"/>
      <c r="S77" s="48"/>
      <c r="T77" s="48"/>
      <c r="U77" s="27"/>
      <c r="V77" s="27"/>
      <c r="W77" s="24"/>
      <c r="X77" s="24"/>
      <c r="Y77" s="24"/>
      <c r="Z77" s="24"/>
      <c r="AA77" s="24"/>
      <c r="AB77" s="24"/>
      <c r="AC77" s="24"/>
      <c r="AD77" s="24"/>
      <c r="AE77" s="27"/>
      <c r="AF77" s="27"/>
      <c r="AG77" s="27"/>
      <c r="AH77" s="24"/>
      <c r="AI77" s="24"/>
      <c r="AJ77" s="24"/>
      <c r="AK77" s="27"/>
      <c r="AL77" s="27"/>
      <c r="AM77" s="27"/>
      <c r="AN77" s="27"/>
      <c r="AO77" s="27"/>
      <c r="AP77" s="27"/>
      <c r="AQ77" s="27"/>
      <c r="AR77" s="27"/>
      <c r="AS77" s="24"/>
      <c r="AT77" s="24"/>
      <c r="AU77" s="24"/>
      <c r="AV77" s="24"/>
      <c r="AW77" s="27"/>
      <c r="AX77" s="24"/>
      <c r="AY77" s="24"/>
      <c r="AZ77" s="29"/>
      <c r="BA77" s="27"/>
      <c r="BB77" s="26"/>
      <c r="BC77" s="26"/>
      <c r="BD77" s="29"/>
      <c r="BE77" s="4"/>
      <c r="BF77" s="31">
        <f t="shared" ref="BF77:BF91" si="6">(100/73)</f>
        <v>1.3698630136986301</v>
      </c>
      <c r="BG77" s="32">
        <f>0*100%/2</f>
        <v>0</v>
      </c>
      <c r="BH77" s="70">
        <f t="shared" ref="BH77:BH90" si="7">(BF77*BG77)/100</f>
        <v>0</v>
      </c>
    </row>
    <row r="78" spans="1:133" ht="51" hidden="1" x14ac:dyDescent="0.2">
      <c r="A78" s="69">
        <v>61</v>
      </c>
      <c r="B78" s="4" t="s">
        <v>81</v>
      </c>
      <c r="C78" s="46"/>
      <c r="D78" s="46"/>
      <c r="E78" s="46"/>
      <c r="F78" s="46"/>
      <c r="G78" s="46"/>
      <c r="H78" s="7" t="s">
        <v>78</v>
      </c>
      <c r="I78" s="24"/>
      <c r="J78" s="24"/>
      <c r="K78" s="24"/>
      <c r="L78" s="24"/>
      <c r="M78" s="24"/>
      <c r="N78" s="24"/>
      <c r="O78" s="24"/>
      <c r="P78" s="24"/>
      <c r="Q78" s="46"/>
      <c r="R78" s="27"/>
      <c r="S78" s="24"/>
      <c r="T78" s="25"/>
      <c r="U78" s="36"/>
      <c r="V78" s="27"/>
      <c r="W78" s="24"/>
      <c r="X78" s="28"/>
      <c r="Y78" s="24"/>
      <c r="Z78" s="25"/>
      <c r="AA78" s="28"/>
      <c r="AB78" s="24"/>
      <c r="AC78" s="24"/>
      <c r="AD78" s="24"/>
      <c r="AE78" s="24"/>
      <c r="AF78" s="46"/>
      <c r="AG78" s="36"/>
      <c r="AH78" s="24"/>
      <c r="AI78" s="24"/>
      <c r="AJ78" s="24"/>
      <c r="AK78" s="27"/>
      <c r="AL78" s="27"/>
      <c r="AM78" s="27"/>
      <c r="AN78" s="25"/>
      <c r="AO78" s="27"/>
      <c r="AP78" s="27"/>
      <c r="AQ78" s="27"/>
      <c r="AR78" s="27"/>
      <c r="AS78" s="26"/>
      <c r="AT78" s="24"/>
      <c r="AU78" s="24"/>
      <c r="AV78" s="24"/>
      <c r="AW78" s="28"/>
      <c r="AX78" s="24"/>
      <c r="AY78" s="24"/>
      <c r="AZ78" s="29"/>
      <c r="BA78" s="27"/>
      <c r="BB78" s="25"/>
      <c r="BC78" s="25"/>
      <c r="BD78" s="29"/>
      <c r="BE78" s="50"/>
      <c r="BF78" s="31">
        <f t="shared" si="6"/>
        <v>1.3698630136986301</v>
      </c>
      <c r="BG78" s="32">
        <f>0*100%/3</f>
        <v>0</v>
      </c>
      <c r="BH78" s="70">
        <f t="shared" ref="BH78" si="8">(BF78*BG78)/100</f>
        <v>0</v>
      </c>
    </row>
    <row r="79" spans="1:133" ht="51" hidden="1" x14ac:dyDescent="0.2">
      <c r="A79" s="69">
        <v>62</v>
      </c>
      <c r="B79" s="4" t="s">
        <v>147</v>
      </c>
      <c r="C79" s="46"/>
      <c r="D79" s="46"/>
      <c r="E79" s="46"/>
      <c r="F79" s="46"/>
      <c r="G79" s="46"/>
      <c r="H79" s="6" t="s">
        <v>142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7"/>
      <c r="W79" s="27"/>
      <c r="X79" s="24"/>
      <c r="Y79" s="36"/>
      <c r="Z79" s="36"/>
      <c r="AA79" s="36"/>
      <c r="AB79" s="36"/>
      <c r="AC79" s="36"/>
      <c r="AD79" s="35"/>
      <c r="AE79" s="35"/>
      <c r="AF79" s="24"/>
      <c r="AG79" s="24"/>
      <c r="AH79" s="24"/>
      <c r="AI79" s="24"/>
      <c r="AJ79" s="24"/>
      <c r="AK79" s="46"/>
      <c r="AL79" s="35"/>
      <c r="AM79" s="24"/>
      <c r="AN79" s="24"/>
      <c r="AO79" s="46"/>
      <c r="AP79" s="46"/>
      <c r="AQ79" s="46"/>
      <c r="AR79" s="46"/>
      <c r="AS79" s="46"/>
      <c r="AT79" s="46"/>
      <c r="AU79" s="46"/>
      <c r="AV79" s="35"/>
      <c r="AW79" s="24"/>
      <c r="AX79" s="24"/>
      <c r="AY79" s="24"/>
      <c r="AZ79" s="24"/>
      <c r="BA79" s="29"/>
      <c r="BB79" s="29"/>
      <c r="BC79" s="29"/>
      <c r="BD79" s="24"/>
      <c r="BE79" s="4"/>
      <c r="BF79" s="31">
        <f t="shared" si="6"/>
        <v>1.3698630136986301</v>
      </c>
      <c r="BG79" s="32">
        <f>0*100%/1</f>
        <v>0</v>
      </c>
      <c r="BH79" s="70">
        <f t="shared" si="7"/>
        <v>0</v>
      </c>
    </row>
    <row r="80" spans="1:133" ht="51" hidden="1" x14ac:dyDescent="0.2">
      <c r="A80" s="69">
        <v>63</v>
      </c>
      <c r="B80" s="5" t="s">
        <v>118</v>
      </c>
      <c r="C80" s="46"/>
      <c r="D80" s="46"/>
      <c r="E80" s="46"/>
      <c r="F80" s="46"/>
      <c r="G80" s="46"/>
      <c r="H80" s="6" t="s">
        <v>85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7"/>
      <c r="V80" s="27"/>
      <c r="W80" s="27"/>
      <c r="X80" s="27"/>
      <c r="Y80" s="27"/>
      <c r="Z80" s="24"/>
      <c r="AA80" s="24"/>
      <c r="AB80" s="24"/>
      <c r="AC80" s="24"/>
      <c r="AD80" s="24"/>
      <c r="AE80" s="24"/>
      <c r="AF80" s="24"/>
      <c r="AG80" s="24"/>
      <c r="AH80" s="24"/>
      <c r="AI80" s="26"/>
      <c r="AJ80" s="26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9"/>
      <c r="BB80" s="29"/>
      <c r="BC80" s="29"/>
      <c r="BD80" s="29"/>
      <c r="BE80" s="4"/>
      <c r="BF80" s="31">
        <f t="shared" si="6"/>
        <v>1.3698630136986301</v>
      </c>
      <c r="BG80" s="32">
        <f>0*100%/1</f>
        <v>0</v>
      </c>
      <c r="BH80" s="70">
        <f t="shared" si="7"/>
        <v>0</v>
      </c>
    </row>
    <row r="81" spans="1:60" ht="38.25" hidden="1" x14ac:dyDescent="0.2">
      <c r="A81" s="69">
        <v>64</v>
      </c>
      <c r="B81" s="5" t="s">
        <v>136</v>
      </c>
      <c r="C81" s="46"/>
      <c r="D81" s="46"/>
      <c r="E81" s="46"/>
      <c r="F81" s="46"/>
      <c r="G81" s="46"/>
      <c r="H81" s="7" t="s">
        <v>78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5"/>
      <c r="T81" s="25"/>
      <c r="U81" s="36"/>
      <c r="V81" s="27"/>
      <c r="W81" s="27"/>
      <c r="X81" s="25"/>
      <c r="Y81" s="27"/>
      <c r="Z81" s="24"/>
      <c r="AA81" s="24"/>
      <c r="AB81" s="24"/>
      <c r="AC81" s="24"/>
      <c r="AD81" s="27"/>
      <c r="AE81" s="24"/>
      <c r="AF81" s="46"/>
      <c r="AG81" s="24"/>
      <c r="AH81" s="24"/>
      <c r="AI81" s="24"/>
      <c r="AJ81" s="24"/>
      <c r="AK81" s="24"/>
      <c r="AL81" s="27"/>
      <c r="AM81" s="24"/>
      <c r="AN81" s="24"/>
      <c r="AO81" s="24"/>
      <c r="AP81" s="24"/>
      <c r="AQ81" s="24"/>
      <c r="AR81" s="46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9"/>
      <c r="BE81" s="4"/>
      <c r="BF81" s="31">
        <f t="shared" si="6"/>
        <v>1.3698630136986301</v>
      </c>
      <c r="BG81" s="32">
        <f>0*100%/1</f>
        <v>0</v>
      </c>
      <c r="BH81" s="70">
        <f t="shared" si="7"/>
        <v>0</v>
      </c>
    </row>
    <row r="82" spans="1:60" ht="38.25" hidden="1" x14ac:dyDescent="0.2">
      <c r="A82" s="69">
        <v>65</v>
      </c>
      <c r="B82" s="5" t="s">
        <v>93</v>
      </c>
      <c r="C82" s="46"/>
      <c r="D82" s="46"/>
      <c r="E82" s="46"/>
      <c r="F82" s="46"/>
      <c r="G82" s="46"/>
      <c r="H82" s="7" t="s">
        <v>89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7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36"/>
      <c r="AN82" s="36"/>
      <c r="AO82" s="36"/>
      <c r="AP82" s="36"/>
      <c r="AQ82" s="27"/>
      <c r="AR82" s="27"/>
      <c r="AS82" s="24"/>
      <c r="AT82" s="24"/>
      <c r="AU82" s="24"/>
      <c r="AV82" s="24"/>
      <c r="AW82" s="24"/>
      <c r="AX82" s="24"/>
      <c r="AY82" s="24"/>
      <c r="AZ82" s="24"/>
      <c r="BA82" s="36"/>
      <c r="BB82" s="36"/>
      <c r="BC82" s="36"/>
      <c r="BD82" s="36"/>
      <c r="BE82" s="4"/>
      <c r="BF82" s="31">
        <f t="shared" si="6"/>
        <v>1.3698630136986301</v>
      </c>
      <c r="BG82" s="32">
        <f>0*100%/2</f>
        <v>0</v>
      </c>
      <c r="BH82" s="70">
        <f t="shared" si="7"/>
        <v>0</v>
      </c>
    </row>
    <row r="83" spans="1:60" ht="38.25" x14ac:dyDescent="0.2">
      <c r="A83" s="69">
        <v>66</v>
      </c>
      <c r="B83" s="5" t="s">
        <v>65</v>
      </c>
      <c r="C83" s="46"/>
      <c r="D83" s="46"/>
      <c r="E83" s="46"/>
      <c r="F83" s="46"/>
      <c r="G83" s="46"/>
      <c r="H83" s="7" t="s">
        <v>56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7"/>
      <c r="V83" s="27"/>
      <c r="W83" s="27"/>
      <c r="X83" s="27"/>
      <c r="Y83" s="24"/>
      <c r="Z83" s="24"/>
      <c r="AA83" s="24"/>
      <c r="AB83" s="24"/>
      <c r="AC83" s="24"/>
      <c r="AD83" s="24"/>
      <c r="AE83" s="24"/>
      <c r="AF83" s="24"/>
      <c r="AG83" s="27"/>
      <c r="AH83" s="27"/>
      <c r="AI83" s="27"/>
      <c r="AJ83" s="24"/>
      <c r="AK83" s="24"/>
      <c r="AL83" s="24"/>
      <c r="AM83" s="24"/>
      <c r="AN83" s="24"/>
      <c r="AO83" s="24"/>
      <c r="AP83" s="24"/>
      <c r="AQ83" s="24"/>
      <c r="AR83" s="26"/>
      <c r="AS83" s="26"/>
      <c r="AT83" s="24"/>
      <c r="AU83" s="29"/>
      <c r="AV83" s="29"/>
      <c r="AW83" s="29"/>
      <c r="AX83" s="24"/>
      <c r="AY83" s="24"/>
      <c r="AZ83" s="24"/>
      <c r="BA83" s="29"/>
      <c r="BB83" s="29"/>
      <c r="BC83" s="26"/>
      <c r="BD83" s="26"/>
      <c r="BE83" s="4"/>
      <c r="BF83" s="31">
        <f t="shared" si="6"/>
        <v>1.3698630136986301</v>
      </c>
      <c r="BG83" s="32">
        <f>0*100%/2</f>
        <v>0</v>
      </c>
      <c r="BH83" s="70">
        <f t="shared" si="7"/>
        <v>0</v>
      </c>
    </row>
    <row r="84" spans="1:60" ht="38.25" hidden="1" x14ac:dyDescent="0.2">
      <c r="A84" s="69">
        <v>67</v>
      </c>
      <c r="B84" s="5" t="s">
        <v>60</v>
      </c>
      <c r="C84" s="46"/>
      <c r="D84" s="46"/>
      <c r="E84" s="46"/>
      <c r="F84" s="46"/>
      <c r="G84" s="46"/>
      <c r="H84" s="7" t="s">
        <v>85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7"/>
      <c r="V84" s="27"/>
      <c r="W84" s="27"/>
      <c r="X84" s="27"/>
      <c r="Y84" s="24"/>
      <c r="Z84" s="24"/>
      <c r="AA84" s="36"/>
      <c r="AB84" s="36"/>
      <c r="AC84" s="27"/>
      <c r="AD84" s="27"/>
      <c r="AE84" s="24"/>
      <c r="AF84" s="24"/>
      <c r="AG84" s="27"/>
      <c r="AH84" s="27"/>
      <c r="AI84" s="27"/>
      <c r="AJ84" s="27"/>
      <c r="AK84" s="24"/>
      <c r="AL84" s="24"/>
      <c r="AM84" s="24"/>
      <c r="AN84" s="24"/>
      <c r="AO84" s="24"/>
      <c r="AP84" s="24"/>
      <c r="AQ84" s="24"/>
      <c r="AR84" s="24"/>
      <c r="AS84" s="46"/>
      <c r="AT84" s="46"/>
      <c r="AU84" s="27"/>
      <c r="AV84" s="27"/>
      <c r="AW84" s="24"/>
      <c r="AX84" s="24"/>
      <c r="AY84" s="24"/>
      <c r="AZ84" s="36"/>
      <c r="BA84" s="36"/>
      <c r="BB84" s="29"/>
      <c r="BC84" s="29"/>
      <c r="BD84" s="29"/>
      <c r="BE84" s="4"/>
      <c r="BF84" s="31">
        <f t="shared" si="6"/>
        <v>1.3698630136986301</v>
      </c>
      <c r="BG84" s="32">
        <f>0*100%/2</f>
        <v>0</v>
      </c>
      <c r="BH84" s="70">
        <f t="shared" si="7"/>
        <v>0</v>
      </c>
    </row>
    <row r="85" spans="1:60" ht="38.25" x14ac:dyDescent="0.2">
      <c r="A85" s="69">
        <v>68</v>
      </c>
      <c r="B85" s="5" t="s">
        <v>119</v>
      </c>
      <c r="C85" s="46"/>
      <c r="D85" s="46"/>
      <c r="E85" s="46"/>
      <c r="F85" s="46"/>
      <c r="G85" s="46"/>
      <c r="H85" s="7" t="s">
        <v>56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7"/>
      <c r="V85" s="27"/>
      <c r="W85" s="27"/>
      <c r="X85" s="27"/>
      <c r="Y85" s="24"/>
      <c r="Z85" s="24"/>
      <c r="AA85" s="46"/>
      <c r="AB85" s="46"/>
      <c r="AC85" s="27"/>
      <c r="AD85" s="27"/>
      <c r="AE85" s="24"/>
      <c r="AF85" s="24"/>
      <c r="AG85" s="27"/>
      <c r="AH85" s="27"/>
      <c r="AI85" s="27"/>
      <c r="AJ85" s="27"/>
      <c r="AK85" s="24"/>
      <c r="AL85" s="24"/>
      <c r="AM85" s="24"/>
      <c r="AN85" s="24"/>
      <c r="AO85" s="36"/>
      <c r="AP85" s="36"/>
      <c r="AQ85" s="24"/>
      <c r="AR85" s="24"/>
      <c r="AS85" s="46"/>
      <c r="AT85" s="46"/>
      <c r="AU85" s="27"/>
      <c r="AV85" s="27"/>
      <c r="AW85" s="24"/>
      <c r="AX85" s="24"/>
      <c r="AY85" s="24"/>
      <c r="AZ85" s="36"/>
      <c r="BA85" s="36"/>
      <c r="BB85" s="29"/>
      <c r="BC85" s="29"/>
      <c r="BD85" s="29"/>
      <c r="BE85" s="4"/>
      <c r="BF85" s="31">
        <f t="shared" si="6"/>
        <v>1.3698630136986301</v>
      </c>
      <c r="BG85" s="32">
        <f>0*100%/2</f>
        <v>0</v>
      </c>
      <c r="BH85" s="70">
        <f t="shared" si="7"/>
        <v>0</v>
      </c>
    </row>
    <row r="86" spans="1:60" ht="51" hidden="1" x14ac:dyDescent="0.2">
      <c r="A86" s="69">
        <v>69</v>
      </c>
      <c r="B86" s="5" t="s">
        <v>61</v>
      </c>
      <c r="C86" s="46"/>
      <c r="D86" s="46"/>
      <c r="E86" s="46"/>
      <c r="F86" s="46"/>
      <c r="G86" s="46"/>
      <c r="H86" s="7" t="s">
        <v>89</v>
      </c>
      <c r="I86" s="24"/>
      <c r="J86" s="24"/>
      <c r="K86" s="24"/>
      <c r="L86" s="24"/>
      <c r="M86" s="24"/>
      <c r="N86" s="24"/>
      <c r="O86" s="24"/>
      <c r="P86" s="24"/>
      <c r="Q86" s="24"/>
      <c r="R86" s="25"/>
      <c r="S86" s="24"/>
      <c r="T86" s="24"/>
      <c r="U86" s="26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6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6"/>
      <c r="BA86" s="24"/>
      <c r="BB86" s="24"/>
      <c r="BC86" s="24"/>
      <c r="BD86" s="24"/>
      <c r="BE86" s="4"/>
      <c r="BF86" s="31">
        <f t="shared" si="6"/>
        <v>1.3698630136986301</v>
      </c>
      <c r="BG86" s="32">
        <f>0*100%/3</f>
        <v>0</v>
      </c>
      <c r="BH86" s="70">
        <f t="shared" si="7"/>
        <v>0</v>
      </c>
    </row>
    <row r="87" spans="1:60" ht="38.25" hidden="1" x14ac:dyDescent="0.2">
      <c r="A87" s="69">
        <v>70</v>
      </c>
      <c r="B87" s="5" t="s">
        <v>51</v>
      </c>
      <c r="C87" s="46"/>
      <c r="D87" s="46"/>
      <c r="E87" s="46"/>
      <c r="F87" s="46"/>
      <c r="G87" s="46"/>
      <c r="H87" s="7" t="s">
        <v>58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6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6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4"/>
      <c r="BF87" s="31">
        <f t="shared" si="6"/>
        <v>1.3698630136986301</v>
      </c>
      <c r="BG87" s="32">
        <f>0*100%/2</f>
        <v>0</v>
      </c>
      <c r="BH87" s="70">
        <f t="shared" si="7"/>
        <v>0</v>
      </c>
    </row>
    <row r="88" spans="1:60" ht="51" hidden="1" x14ac:dyDescent="0.2">
      <c r="A88" s="69">
        <v>71</v>
      </c>
      <c r="B88" s="5" t="s">
        <v>80</v>
      </c>
      <c r="C88" s="46"/>
      <c r="D88" s="46"/>
      <c r="E88" s="46"/>
      <c r="F88" s="46"/>
      <c r="G88" s="46"/>
      <c r="H88" s="7" t="s">
        <v>78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5"/>
      <c r="U88" s="26"/>
      <c r="V88" s="24"/>
      <c r="W88" s="46"/>
      <c r="X88" s="46"/>
      <c r="Y88" s="24"/>
      <c r="Z88" s="24"/>
      <c r="AA88" s="24"/>
      <c r="AB88" s="24"/>
      <c r="AC88" s="24"/>
      <c r="AD88" s="24"/>
      <c r="AE88" s="24"/>
      <c r="AF88" s="25"/>
      <c r="AG88" s="26"/>
      <c r="AH88" s="25"/>
      <c r="AI88" s="25"/>
      <c r="AJ88" s="24"/>
      <c r="AK88" s="24"/>
      <c r="AL88" s="24"/>
      <c r="AM88" s="24"/>
      <c r="AN88" s="24"/>
      <c r="AO88" s="24"/>
      <c r="AP88" s="24"/>
      <c r="AQ88" s="24"/>
      <c r="AR88" s="24"/>
      <c r="AS88" s="26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4"/>
      <c r="BF88" s="31">
        <f t="shared" si="6"/>
        <v>1.3698630136986301</v>
      </c>
      <c r="BG88" s="32">
        <f>0*100%/3</f>
        <v>0</v>
      </c>
      <c r="BH88" s="70">
        <f t="shared" si="7"/>
        <v>0</v>
      </c>
    </row>
    <row r="89" spans="1:60" ht="38.25" hidden="1" x14ac:dyDescent="0.2">
      <c r="A89" s="69">
        <v>72</v>
      </c>
      <c r="B89" s="5" t="s">
        <v>54</v>
      </c>
      <c r="C89" s="46"/>
      <c r="D89" s="46"/>
      <c r="E89" s="46"/>
      <c r="F89" s="46"/>
      <c r="G89" s="46"/>
      <c r="H89" s="7" t="s">
        <v>58</v>
      </c>
      <c r="I89" s="24"/>
      <c r="J89" s="24"/>
      <c r="K89" s="24"/>
      <c r="L89" s="24"/>
      <c r="M89" s="24"/>
      <c r="N89" s="25"/>
      <c r="O89" s="25"/>
      <c r="P89" s="25"/>
      <c r="Q89" s="24"/>
      <c r="R89" s="24"/>
      <c r="S89" s="24"/>
      <c r="T89" s="24"/>
      <c r="U89" s="36"/>
      <c r="V89" s="27"/>
      <c r="W89" s="46"/>
      <c r="X89" s="27"/>
      <c r="Y89" s="27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35"/>
      <c r="AP89" s="35"/>
      <c r="AQ89" s="35"/>
      <c r="AR89" s="35"/>
      <c r="AS89" s="24"/>
      <c r="AT89" s="24"/>
      <c r="AU89" s="24"/>
      <c r="AV89" s="24"/>
      <c r="AW89" s="27"/>
      <c r="AX89" s="24"/>
      <c r="AY89" s="24"/>
      <c r="AZ89" s="24"/>
      <c r="BA89" s="29"/>
      <c r="BB89" s="29"/>
      <c r="BC89" s="29"/>
      <c r="BD89" s="29"/>
      <c r="BE89" s="4"/>
      <c r="BF89" s="31">
        <f t="shared" si="6"/>
        <v>1.3698630136986301</v>
      </c>
      <c r="BG89" s="32">
        <f>0*100%/1</f>
        <v>0</v>
      </c>
      <c r="BH89" s="70">
        <f t="shared" si="7"/>
        <v>0</v>
      </c>
    </row>
    <row r="90" spans="1:60" ht="51" hidden="1" x14ac:dyDescent="0.2">
      <c r="A90" s="69">
        <v>73</v>
      </c>
      <c r="B90" s="5" t="s">
        <v>148</v>
      </c>
      <c r="C90" s="46"/>
      <c r="D90" s="46"/>
      <c r="E90" s="46"/>
      <c r="F90" s="46"/>
      <c r="G90" s="46"/>
      <c r="H90" s="7" t="s">
        <v>85</v>
      </c>
      <c r="I90" s="24"/>
      <c r="J90" s="24"/>
      <c r="K90" s="24"/>
      <c r="L90" s="24"/>
      <c r="M90" s="24"/>
      <c r="N90" s="24"/>
      <c r="O90" s="46"/>
      <c r="P90" s="28"/>
      <c r="Q90" s="28"/>
      <c r="R90" s="24"/>
      <c r="S90" s="27"/>
      <c r="T90" s="27"/>
      <c r="U90" s="36"/>
      <c r="V90" s="27"/>
      <c r="W90" s="27"/>
      <c r="X90" s="27"/>
      <c r="Y90" s="24"/>
      <c r="Z90" s="24"/>
      <c r="AA90" s="24"/>
      <c r="AB90" s="46"/>
      <c r="AC90" s="46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46"/>
      <c r="AO90" s="46"/>
      <c r="AP90" s="24"/>
      <c r="AQ90" s="24"/>
      <c r="AR90" s="24"/>
      <c r="AS90" s="24"/>
      <c r="AT90" s="24"/>
      <c r="AU90" s="24"/>
      <c r="AV90" s="26"/>
      <c r="AW90" s="26"/>
      <c r="AX90" s="24"/>
      <c r="AY90" s="24"/>
      <c r="AZ90" s="24"/>
      <c r="BA90" s="29"/>
      <c r="BB90" s="29"/>
      <c r="BC90" s="29"/>
      <c r="BD90" s="29"/>
      <c r="BE90" s="4"/>
      <c r="BF90" s="31">
        <f t="shared" si="6"/>
        <v>1.3698630136986301</v>
      </c>
      <c r="BG90" s="32">
        <f>0*100%/2</f>
        <v>0</v>
      </c>
      <c r="BH90" s="70">
        <f t="shared" si="7"/>
        <v>0</v>
      </c>
    </row>
    <row r="91" spans="1:60" ht="51" hidden="1" x14ac:dyDescent="0.2">
      <c r="A91" s="69">
        <v>74</v>
      </c>
      <c r="B91" s="5" t="s">
        <v>149</v>
      </c>
      <c r="C91" s="46"/>
      <c r="D91" s="46"/>
      <c r="E91" s="46"/>
      <c r="F91" s="46"/>
      <c r="G91" s="46"/>
      <c r="H91" s="7" t="s">
        <v>78</v>
      </c>
      <c r="I91" s="24"/>
      <c r="J91" s="24"/>
      <c r="K91" s="24"/>
      <c r="L91" s="24"/>
      <c r="M91" s="24"/>
      <c r="N91" s="24"/>
      <c r="O91" s="46"/>
      <c r="P91" s="28"/>
      <c r="Q91" s="28"/>
      <c r="R91" s="24"/>
      <c r="S91" s="28"/>
      <c r="T91" s="28"/>
      <c r="U91" s="36"/>
      <c r="V91" s="27"/>
      <c r="W91" s="27"/>
      <c r="X91" s="27"/>
      <c r="Y91" s="24"/>
      <c r="Z91" s="24"/>
      <c r="AA91" s="24"/>
      <c r="AB91" s="46"/>
      <c r="AC91" s="46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46"/>
      <c r="AO91" s="46"/>
      <c r="AP91" s="24"/>
      <c r="AQ91" s="24"/>
      <c r="AR91" s="24"/>
      <c r="AS91" s="24"/>
      <c r="AT91" s="24"/>
      <c r="AU91" s="24"/>
      <c r="AV91" s="26"/>
      <c r="AW91" s="26"/>
      <c r="AX91" s="24"/>
      <c r="AY91" s="24"/>
      <c r="AZ91" s="24"/>
      <c r="BA91" s="29"/>
      <c r="BB91" s="29"/>
      <c r="BC91" s="29"/>
      <c r="BD91" s="29"/>
      <c r="BE91" s="4"/>
      <c r="BF91" s="31">
        <f t="shared" si="6"/>
        <v>1.3698630136986301</v>
      </c>
      <c r="BG91" s="32">
        <f>0*100%/2</f>
        <v>0</v>
      </c>
      <c r="BH91" s="70">
        <f t="shared" ref="BH91" si="9">(BF91*BG91)/100</f>
        <v>0</v>
      </c>
    </row>
    <row r="92" spans="1:60" hidden="1" x14ac:dyDescent="0.2">
      <c r="BF92" s="115" t="s">
        <v>40</v>
      </c>
      <c r="BG92" s="115"/>
      <c r="BH92" s="75">
        <f>SUM(BH12:BH90)</f>
        <v>0</v>
      </c>
    </row>
    <row r="93" spans="1:60" hidden="1" x14ac:dyDescent="0.2">
      <c r="A93" s="38" t="s">
        <v>69</v>
      </c>
      <c r="BF93" s="113"/>
      <c r="BG93" s="113"/>
      <c r="BH93" s="74"/>
    </row>
    <row r="94" spans="1:60" ht="37.5" customHeight="1" x14ac:dyDescent="0.2">
      <c r="A94" s="38"/>
    </row>
    <row r="95" spans="1:60" ht="54.75" customHeight="1" x14ac:dyDescent="0.2">
      <c r="A95" s="51"/>
      <c r="B95" s="51"/>
    </row>
    <row r="96" spans="1:60" x14ac:dyDescent="0.2">
      <c r="A96" s="39" t="s">
        <v>71</v>
      </c>
    </row>
    <row r="97" spans="1:2" x14ac:dyDescent="0.2">
      <c r="A97" s="41" t="s">
        <v>70</v>
      </c>
      <c r="B97" s="38" t="s">
        <v>72</v>
      </c>
    </row>
  </sheetData>
  <autoFilter ref="A11:EF93">
    <filterColumn colId="7">
      <filters>
        <filter val="Yessica"/>
        <filter val="Yessica - Ayda"/>
      </filters>
    </filterColumn>
  </autoFilter>
  <mergeCells count="41">
    <mergeCell ref="BF93:BG93"/>
    <mergeCell ref="B9:B10"/>
    <mergeCell ref="I9:L9"/>
    <mergeCell ref="M9:P9"/>
    <mergeCell ref="Q9:T9"/>
    <mergeCell ref="BF92:BG92"/>
    <mergeCell ref="U9:X9"/>
    <mergeCell ref="Y9:AB9"/>
    <mergeCell ref="AC9:AF9"/>
    <mergeCell ref="AG9:AJ9"/>
    <mergeCell ref="H32:BE32"/>
    <mergeCell ref="H40:BE40"/>
    <mergeCell ref="H44:BE44"/>
    <mergeCell ref="H47:BE47"/>
    <mergeCell ref="H48:BE48"/>
    <mergeCell ref="H75:BE75"/>
    <mergeCell ref="A9:A10"/>
    <mergeCell ref="C9:C10"/>
    <mergeCell ref="H9:H10"/>
    <mergeCell ref="D9:D10"/>
    <mergeCell ref="E9:E10"/>
    <mergeCell ref="G9:G10"/>
    <mergeCell ref="F9:F10"/>
    <mergeCell ref="BH9:BH10"/>
    <mergeCell ref="AK9:AN9"/>
    <mergeCell ref="AO9:AR9"/>
    <mergeCell ref="AS9:AV9"/>
    <mergeCell ref="AW9:AZ9"/>
    <mergeCell ref="BA9:BD9"/>
    <mergeCell ref="BF9:BF10"/>
    <mergeCell ref="BE9:BE10"/>
    <mergeCell ref="BG9:BG10"/>
    <mergeCell ref="BG1:BH1"/>
    <mergeCell ref="BG2:BH2"/>
    <mergeCell ref="I8:BD8"/>
    <mergeCell ref="BE8:BH8"/>
    <mergeCell ref="B1:BE2"/>
    <mergeCell ref="A5:B5"/>
    <mergeCell ref="A1:A2"/>
    <mergeCell ref="C8:H8"/>
    <mergeCell ref="C5:AX5"/>
  </mergeCells>
  <conditionalFormatting sqref="BG12:BG13">
    <cfRule type="iconSet" priority="15">
      <iconSet iconSet="3Symbols">
        <cfvo type="percent" val="0"/>
        <cfvo type="num" val="0.55000000000000004"/>
        <cfvo type="num" val="0.8"/>
      </iconSet>
    </cfRule>
  </conditionalFormatting>
  <conditionalFormatting sqref="BG14">
    <cfRule type="iconSet" priority="14">
      <iconSet iconSet="3Symbols">
        <cfvo type="percent" val="0"/>
        <cfvo type="num" val="0.55000000000000004"/>
        <cfvo type="num" val="0.8"/>
      </iconSet>
    </cfRule>
  </conditionalFormatting>
  <conditionalFormatting sqref="BH92">
    <cfRule type="colorScale" priority="9">
      <colorScale>
        <cfvo type="num" val="0"/>
        <cfvo type="num" val="0.55000000000000004"/>
        <cfvo type="num" val="1"/>
        <color rgb="FFC00000"/>
        <color rgb="FFFFEB84"/>
        <color theme="6" tint="-0.249977111117893"/>
      </colorScale>
    </cfRule>
  </conditionalFormatting>
  <conditionalFormatting sqref="BG15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BG16">
    <cfRule type="iconSet" priority="7">
      <iconSet iconSet="3Symbols">
        <cfvo type="percent" val="0"/>
        <cfvo type="num" val="0.55000000000000004"/>
        <cfvo type="num" val="0.8"/>
      </iconSet>
    </cfRule>
  </conditionalFormatting>
  <conditionalFormatting sqref="BG17">
    <cfRule type="iconSet" priority="6">
      <iconSet iconSet="3Symbols">
        <cfvo type="percent" val="0"/>
        <cfvo type="num" val="0.55000000000000004"/>
        <cfvo type="num" val="0.8"/>
      </iconSet>
    </cfRule>
  </conditionalFormatting>
  <conditionalFormatting sqref="BG18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BG74">
    <cfRule type="iconSet" priority="3">
      <iconSet iconSet="3Symbols">
        <cfvo type="percent" val="0"/>
        <cfvo type="num" val="0.55000000000000004"/>
        <cfvo type="num" val="0.8"/>
      </iconSet>
    </cfRule>
  </conditionalFormatting>
  <conditionalFormatting sqref="BG75:BG77 BG19:BG73 BG79:BG90">
    <cfRule type="iconSet" priority="27">
      <iconSet iconSet="3Symbols">
        <cfvo type="percent" val="0"/>
        <cfvo type="num" val="0.55000000000000004"/>
        <cfvo type="num" val="0.8"/>
      </iconSet>
    </cfRule>
  </conditionalFormatting>
  <conditionalFormatting sqref="BG78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BG91">
    <cfRule type="iconSet" priority="1">
      <iconSet iconSet="3Symbols">
        <cfvo type="percent" val="0"/>
        <cfvo type="num" val="0.55000000000000004"/>
        <cfvo type="num" val="0.8"/>
      </iconSet>
    </cfRule>
  </conditionalFormatting>
  <dataValidations count="2">
    <dataValidation type="list" allowBlank="1" showInputMessage="1" showErrorMessage="1" sqref="I8:BD8">
      <formula1>$EE$2:$EE$26</formula1>
    </dataValidation>
    <dataValidation type="custom" allowBlank="1" showInputMessage="1" showErrorMessage="1" errorTitle="Whoops" error="For this template to work correctly, your Due Date needs to be greater than or equal to the Start Date." sqref="Z81:AC81 S12:T12 BD76 AF79:AJ79 BB13:BD13 X22 L12:M14 Y16:BD17 BA79:BD80 I12:I19 AO54:AP54 Q26:Q31 Z12:BD12 P12 AX89:BD89 AA43:AB43 X81:X82 Z82:AP82 AE81 AM81:AQ81 AG81:AK81 AS81:BD82 Y83:Z85 AE83:AF85 AA83:AD83 I51:S51 AW84:BD85 Q79:T81 AF46:BD46 AV89 Q13:R13 M16:W16 BA15:BD15 M17:O18 Y15:AY15 J12:K18 L16:L18 N12:O13 L15:W15 AE54:AF54 X79 AJ83:BD83 S83:T85 S82:W82 Z51:AE51 AG51:AY51 BB53:BD53 M23:O24 R24:S24 AQ43:AS43 AY43:BC43 AL76:BB76 Z80:AZ80 V13 Z13:AE13 AG13:AI13 AK13:AQ13 AS13:AZ13 AC14:BD14 X53:Y53 M22:P22 R22:T23 L22:L24 Z23:AC24 Q23:Q24 L26:O26 AJ23:AR25 U28 L25:AC25 AP28:AS28 AD23:AI29 AO26:AR27 AH43:AN43 AJ26:AN29 Z26:AC29 Y30:Y31 AA30:AR31 R30:U31 I21:K31 L27:P31 M81:P89 AA34:AP34 K33:K38 L35:P35 AR34:AV34 T35 V35:AV35 BD41:BD43 Z41:AS41 AE36:AV38 V37:Y38 AA39:BD39 R26:T29 AO29:AR29 X42 AT41:AW43 T42:T43 L41:Q41 R41:S43 S45:T45 Z45:BD45 L46:R46 T46:Z46 AB46:AD46 L43:Q43 AX41:BC42 AK84:AR85 S88:V88 Y88:BD88 Q89:T89 Y90:AA91 AD90:AM91 AP42:AR42 AP90:AT91 AV90:BD91 I49:M50 AW49:AY50 BA49:BD51 O49:AA50 L52:BA52 I53:N53 AC53:AE53 AG53:AI53 AP53:AR53 AT53 AC49:AI50 M90:N91 AO56:BB56 Y59:AB59 M60:O60 K62 O61:O62 S62 W62 AA62 AI62 AM62 AQ62 AU62 AY61:AY62 BC62 AC63:AD63 AJ42:AN42 I33:J39 I41:K43 AA76:AJ76 I45:K46 L42:N42 T58:Y58 P42:Q42 AW34:AZ38 R19:V19 J19:P19 Z18:BD20 I20:O20 Q20:T20 Z21:BC21 M21:T21 AF42:AG42 Z42:AD42 L45:Q45 AC37:AC38 Y39 AE62 AU89:AU91 S86:BD87 BA33:BD38 AT22:BD22 AK57:AN57 AT60:AV60 M61:N61 X15:X17 Q18:S18 P17:W17 Z22:AF22 AH22:AP22 AS23:BD31 L33:AZ33 L34:V34 AM50:AP50 X36:Y36 Q53:V53 I54:AA54 AS54:AZ54 AK53:AN53 AL54:AM54 I55:Z56 AB55:AF56 AK55:AZ55 AK56:AM56 AW61:AX61 S78:T78 W78:X78 W77:AD77 AN78 U79 AL79:AN79 AV79:AZ79 Q82:R88 J81:L91 Z89:AT89 R90:R91 AR49:AU50 AN49:AQ49 L36:U39 I76:I91 J76:P80 Y78:AE79 AS77:AV78 BB77:BD78 AH77:AJ78 AX77:AZ78">
      <formula1>I12&gt;=#REF!</formula1>
    </dataValidation>
  </dataValidations>
  <pageMargins left="0.70866141732283472" right="0.31496062992125984" top="0.74803149606299213" bottom="0.74803149606299213" header="0.31496062992125984" footer="0.31496062992125984"/>
  <pageSetup paperSize="5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93793-56C6-4979-A1E2-7C1511C25A64}">
  <ds:schemaRefs>
    <ds:schemaRef ds:uri="http://purl.org/dc/terms/"/>
    <ds:schemaRef ds:uri="http://schemas.openxmlformats.org/package/2006/metadata/core-properties"/>
    <ds:schemaRef ds:uri="http://purl.org/dc/dcmitype/"/>
    <ds:schemaRef ds:uri="e31311bd-31ff-4282-8d42-643c92e0006f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73f7267-0ab5-4a26-9df0-693e7eb209e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E86971-C37A-4AF7-AE84-077F48FB6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9ECD8-6570-49FC-B148-B490285295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2025</vt:lpstr>
      <vt:lpstr>'2025'!Área_de_impresión</vt:lpstr>
      <vt:lpstr>'2025'!Títulos_a_imprimir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PC</cp:lastModifiedBy>
  <cp:revision/>
  <cp:lastPrinted>2024-02-12T17:43:44Z</cp:lastPrinted>
  <dcterms:created xsi:type="dcterms:W3CDTF">2018-07-10T14:25:59Z</dcterms:created>
  <dcterms:modified xsi:type="dcterms:W3CDTF">2025-03-05T20:58:47Z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