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USUARIO\Desktop\RIESGOS NUEVOS 2026\"/>
    </mc:Choice>
  </mc:AlternateContent>
  <xr:revisionPtr revIDLastSave="0" documentId="13_ncr:1_{C1662F38-A9D3-4FF7-9174-3799837D8B09}" xr6:coauthVersionLast="36" xr6:coauthVersionMax="36" xr10:uidLastSave="{00000000-0000-0000-0000-000000000000}"/>
  <bookViews>
    <workbookView xWindow="0" yWindow="0" windowWidth="20490" windowHeight="7160" tabRatio="844" activeTab="2" xr2:uid="{00000000-000D-0000-FFFF-FFFF00000000}"/>
  </bookViews>
  <sheets>
    <sheet name="Instrucciones" sheetId="7" r:id="rId1"/>
    <sheet name="Elaboración_contexto" sheetId="5" r:id="rId2"/>
    <sheet name=" Mapa Riesgos" sheetId="4" r:id="rId3"/>
    <sheet name="Matriz_de_calor" sheetId="6" r:id="rId4"/>
  </sheets>
  <externalReferences>
    <externalReference r:id="rId5"/>
  </externalReferences>
  <definedNames>
    <definedName name="_xlnm._FilterDatabase" localSheetId="2" hidden="1">' Mapa Riesgos'!$B$6:$U$142</definedName>
    <definedName name="_xlnm.Print_Area" localSheetId="2">' Mapa Riesgos'!$A$1:$AS$152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6" l="1"/>
  <c r="F19" i="6"/>
  <c r="E19" i="6"/>
  <c r="D19" i="6"/>
  <c r="C19" i="6"/>
  <c r="G17" i="6"/>
  <c r="F17" i="6"/>
  <c r="E17" i="6"/>
  <c r="D17" i="6"/>
  <c r="C17" i="6"/>
  <c r="G15" i="6"/>
  <c r="F15" i="6"/>
  <c r="E15" i="6"/>
  <c r="D15" i="6"/>
  <c r="C15" i="6"/>
  <c r="G13" i="6"/>
  <c r="F13" i="6"/>
  <c r="E13" i="6"/>
  <c r="D13" i="6"/>
  <c r="C13" i="6"/>
  <c r="G11" i="6"/>
  <c r="F11" i="6"/>
  <c r="E11" i="6"/>
  <c r="D11" i="6"/>
  <c r="C11" i="6"/>
</calcChain>
</file>

<file path=xl/sharedStrings.xml><?xml version="1.0" encoding="utf-8"?>
<sst xmlns="http://schemas.openxmlformats.org/spreadsheetml/2006/main" count="3033" uniqueCount="1049">
  <si>
    <t>Mapa de Riesgos</t>
  </si>
  <si>
    <t>PROCESO:</t>
  </si>
  <si>
    <t>MATRIZ DOFA</t>
  </si>
  <si>
    <t>DEBILIDADES</t>
  </si>
  <si>
    <t>AMENAZAS</t>
  </si>
  <si>
    <t>FORTALEZAS</t>
  </si>
  <si>
    <t>OPORTUNIDADES</t>
  </si>
  <si>
    <t>Extremo</t>
  </si>
  <si>
    <t>Alto</t>
  </si>
  <si>
    <t xml:space="preserve">Mapa de Riesgos </t>
  </si>
  <si>
    <t>Moderado</t>
  </si>
  <si>
    <t>Bajo</t>
  </si>
  <si>
    <t>Ítem</t>
  </si>
  <si>
    <t>Tipo de Proceso</t>
  </si>
  <si>
    <t xml:space="preserve">Nombre del Proceso / subproceso </t>
  </si>
  <si>
    <t>Objetivo del proceso/ subproceso</t>
  </si>
  <si>
    <t>Descripción del Riesgo</t>
  </si>
  <si>
    <t>Tipo del Riesgo</t>
  </si>
  <si>
    <t>Clasificación del Riesgo</t>
  </si>
  <si>
    <t xml:space="preserve">Riesgo Inherente </t>
  </si>
  <si>
    <t>Control Existente</t>
  </si>
  <si>
    <t xml:space="preserve">Riesgo Residual </t>
  </si>
  <si>
    <t xml:space="preserve">Responsable de la acción </t>
  </si>
  <si>
    <t>Fecha de Inicio</t>
  </si>
  <si>
    <t>Fecha de terminación</t>
  </si>
  <si>
    <t>Probabilidad</t>
  </si>
  <si>
    <t>Impacto</t>
  </si>
  <si>
    <t xml:space="preserve">Nivel </t>
  </si>
  <si>
    <t>Muy Alta
100%</t>
  </si>
  <si>
    <t>Alta
80%</t>
  </si>
  <si>
    <t>Media
60%</t>
  </si>
  <si>
    <t>Baja
40%</t>
  </si>
  <si>
    <t>Muy Baja
20%</t>
  </si>
  <si>
    <t>Leve
20%</t>
  </si>
  <si>
    <t>Menor
40%</t>
  </si>
  <si>
    <t>Moderado
60%</t>
  </si>
  <si>
    <t>Mayor
80%</t>
  </si>
  <si>
    <t>Catastrófico
100%</t>
  </si>
  <si>
    <t xml:space="preserve">Descripción del avance </t>
  </si>
  <si>
    <t>Evidencia</t>
  </si>
  <si>
    <t xml:space="preserve">Descripción de la efectividad </t>
  </si>
  <si>
    <t xml:space="preserve">Evaluación de Control Interno </t>
  </si>
  <si>
    <t>SI</t>
  </si>
  <si>
    <t>NO</t>
  </si>
  <si>
    <t>Resultados del seguimiento (SIG)</t>
  </si>
  <si>
    <t xml:space="preserve">SI </t>
  </si>
  <si>
    <t>Se ha materializado el riesgo?</t>
  </si>
  <si>
    <t xml:space="preserve">Nombre del Procedimiento </t>
  </si>
  <si>
    <t xml:space="preserve">Gestión </t>
  </si>
  <si>
    <t xml:space="preserve">Corrupción </t>
  </si>
  <si>
    <t xml:space="preserve">Seguridad de la Información </t>
  </si>
  <si>
    <t>Riesgos para la Integridad Pública</t>
  </si>
  <si>
    <t>PRIMER CONTROL Y SEGUIMIENTO</t>
  </si>
  <si>
    <t>SEGUNDO CONTROL Y SEGUIMIENTO</t>
  </si>
  <si>
    <t>TERCER CONTROL Y SEGUIMIENTO</t>
  </si>
  <si>
    <t>Acción efectiva?</t>
  </si>
  <si>
    <t xml:space="preserve">Fecha de elaboración / acta de aprobación </t>
  </si>
  <si>
    <t>Ejecución y administración de procesos</t>
  </si>
  <si>
    <t>Talento humano</t>
  </si>
  <si>
    <t>Tecnología</t>
  </si>
  <si>
    <t>Infraestructura</t>
  </si>
  <si>
    <t xml:space="preserve">Evento externo </t>
  </si>
  <si>
    <t>Causas</t>
  </si>
  <si>
    <t>Consecuencias</t>
  </si>
  <si>
    <t>Direccionamiento Estratégico</t>
  </si>
  <si>
    <t>Misional</t>
  </si>
  <si>
    <t xml:space="preserve">Apoyo </t>
  </si>
  <si>
    <t>De evaluación y control</t>
  </si>
  <si>
    <r>
      <rPr>
        <b/>
        <sz val="11"/>
        <color theme="1"/>
        <rFont val="Calibri"/>
        <family val="2"/>
        <scheme val="minor"/>
      </rPr>
      <t>¿Qué es?</t>
    </r>
    <r>
      <rPr>
        <sz val="11"/>
        <color theme="1"/>
        <rFont val="Calibri"/>
        <family val="2"/>
        <scheme val="minor"/>
      </rPr>
      <t xml:space="preserve">
Indica la categoría del proceso dentro del mapa institucional de procesos.</t>
    </r>
  </si>
  <si>
    <r>
      <rPr>
        <b/>
        <sz val="11"/>
        <color theme="1"/>
        <rFont val="Calibri"/>
        <family val="2"/>
        <scheme val="minor"/>
      </rPr>
      <t>¿Qué es?</t>
    </r>
    <r>
      <rPr>
        <sz val="11"/>
        <color theme="1"/>
        <rFont val="Calibri"/>
        <family val="2"/>
        <scheme val="minor"/>
      </rPr>
      <t xml:space="preserve">
Nombre oficial del proceso o subproceso donde se identifica el riesgo.</t>
    </r>
  </si>
  <si>
    <r>
      <rPr>
        <b/>
        <sz val="11"/>
        <color theme="1"/>
        <rFont val="Calibri"/>
        <family val="2"/>
        <scheme val="minor"/>
      </rPr>
      <t>¿Cómo diligenciarlo?</t>
    </r>
    <r>
      <rPr>
        <sz val="11"/>
        <color theme="1"/>
        <rFont val="Calibri"/>
        <family val="2"/>
        <scheme val="minor"/>
      </rPr>
      <t xml:space="preserve">
Usa exactamente el nombre aprobado en el mapa de procesos institucional.
Ejemplo:
Gestión de Talento Humano </t>
    </r>
  </si>
  <si>
    <t>Nombre del Proceso / Subproceso</t>
  </si>
  <si>
    <t>Objetivo del Proceso / Subproceso</t>
  </si>
  <si>
    <r>
      <rPr>
        <b/>
        <sz val="11"/>
        <color theme="1"/>
        <rFont val="Calibri"/>
        <family val="2"/>
        <scheme val="minor"/>
      </rPr>
      <t>¿Qué es?</t>
    </r>
    <r>
      <rPr>
        <sz val="11"/>
        <color theme="1"/>
        <rFont val="Calibri"/>
        <family val="2"/>
        <scheme val="minor"/>
      </rPr>
      <t xml:space="preserve">
Describe qué se busca lograr con el proceso o subproceso.</t>
    </r>
  </si>
  <si>
    <r>
      <rPr>
        <b/>
        <sz val="11"/>
        <color theme="1"/>
        <rFont val="Calibri"/>
        <family val="2"/>
        <scheme val="minor"/>
      </rPr>
      <t>¿Cómo diligenciarlo?</t>
    </r>
    <r>
      <rPr>
        <sz val="11"/>
        <color theme="1"/>
        <rFont val="Calibri"/>
        <family val="2"/>
        <scheme val="minor"/>
      </rPr>
      <t xml:space="preserve">
El objetivo debe corresponder al definido en la </t>
    </r>
    <r>
      <rPr>
        <b/>
        <sz val="11"/>
        <color theme="1"/>
        <rFont val="Calibri"/>
        <family val="2"/>
        <scheme val="minor"/>
      </rPr>
      <t>Caracterización del Proceso</t>
    </r>
    <r>
      <rPr>
        <sz val="11"/>
        <color theme="1"/>
        <rFont val="Calibri"/>
        <family val="2"/>
        <scheme val="minor"/>
      </rPr>
      <t>. En caso de requerirse algún ajuste, este deberá realizarse previamente en dicho documento, a fin de garantizar la coherencia y alineación documental.</t>
    </r>
  </si>
  <si>
    <t>Nombre del Procedimiento</t>
  </si>
  <si>
    <t>Leve</t>
  </si>
  <si>
    <t>Menor</t>
  </si>
  <si>
    <t>Mayor</t>
  </si>
  <si>
    <t>Catastrófico</t>
  </si>
  <si>
    <t xml:space="preserve">Muy Alta </t>
  </si>
  <si>
    <t xml:space="preserve">Alta </t>
  </si>
  <si>
    <t>Media</t>
  </si>
  <si>
    <t xml:space="preserve">Baja </t>
  </si>
  <si>
    <t>Muy baja</t>
  </si>
  <si>
    <t xml:space="preserve">Alto </t>
  </si>
  <si>
    <t>Espacio para diligenciar por el SIG</t>
  </si>
  <si>
    <t>Espacio para diligenciar por CIG</t>
  </si>
  <si>
    <t>Riesgos Contables</t>
  </si>
  <si>
    <t>Riesgos asociados a la Discriminación</t>
  </si>
  <si>
    <t xml:space="preserve">Riesgos Fiscales </t>
  </si>
  <si>
    <r>
      <rPr>
        <b/>
        <sz val="11"/>
        <color theme="1"/>
        <rFont val="Calibri"/>
        <family val="2"/>
        <scheme val="minor"/>
      </rPr>
      <t>¿Qué es?</t>
    </r>
    <r>
      <rPr>
        <sz val="11"/>
        <color theme="1"/>
        <rFont val="Calibri"/>
        <family val="2"/>
        <scheme val="minor"/>
      </rPr>
      <t xml:space="preserve">
Procedimiento específico dentro del proceso donde se puede materializar o identificar el riesgo.</t>
    </r>
  </si>
  <si>
    <r>
      <rPr>
        <b/>
        <sz val="11"/>
        <color theme="1"/>
        <rFont val="Calibri"/>
        <family val="2"/>
        <scheme val="minor"/>
      </rPr>
      <t>¿Cómo diligenciarlo?</t>
    </r>
    <r>
      <rPr>
        <sz val="11"/>
        <color theme="1"/>
        <rFont val="Calibri"/>
        <family val="2"/>
        <scheme val="minor"/>
      </rPr>
      <t xml:space="preserve">
Indica el nombre oficial del procedimiento documentado (ver mapa de procesos).
Ejemplo:
Procedimiento: PGH-01 Vinculación de Docentes de Planta</t>
    </r>
  </si>
  <si>
    <r>
      <rPr>
        <b/>
        <sz val="11"/>
        <color theme="1"/>
        <rFont val="Calibri"/>
        <family val="2"/>
        <scheme val="minor"/>
      </rPr>
      <t>¿Qué es?</t>
    </r>
    <r>
      <rPr>
        <sz val="11"/>
        <color theme="1"/>
        <rFont val="Calibri"/>
        <family val="2"/>
        <scheme val="minor"/>
      </rPr>
      <t xml:space="preserve">
Evento que puede ocurrir y afectar negativamente el logro del objetivo del proceso.</t>
    </r>
  </si>
  <si>
    <r>
      <rPr>
        <b/>
        <sz val="11"/>
        <color theme="1"/>
        <rFont val="Calibri"/>
        <family val="2"/>
        <scheme val="minor"/>
      </rPr>
      <t>¿Cómo diligenciarlo?</t>
    </r>
    <r>
      <rPr>
        <sz val="11"/>
        <color theme="1"/>
        <rFont val="Calibri"/>
        <family val="2"/>
        <scheme val="minor"/>
      </rPr>
      <t xml:space="preserve">
Redacta el riesgo de manera clara y sencilla teniendo en cuenta el posible (s) evento que pueda suceder durante la ejecución de las actividades que conforman el procedimientos  y que pueda afectar el cumplimiento de su objetivo. 
Ejemplo:
RIESGO 1: Título profesional falso 
RIESGO 2: Posible vinculación de personal no idóneo </t>
    </r>
  </si>
  <si>
    <r>
      <t xml:space="preserve">Para redactar un </t>
    </r>
    <r>
      <rPr>
        <b/>
        <sz val="11"/>
        <color theme="1"/>
        <rFont val="Calibri"/>
        <family val="2"/>
        <scheme val="minor"/>
      </rPr>
      <t>riesgo fiscal</t>
    </r>
    <r>
      <rPr>
        <sz val="11"/>
        <color theme="1"/>
        <rFont val="Calibri"/>
        <family val="2"/>
        <scheme val="minor"/>
      </rPr>
      <t xml:space="preserve">, se debe tener en cuenta:
Iniciar con la expresión: </t>
    </r>
    <r>
      <rPr>
        <b/>
        <i/>
        <sz val="11"/>
        <color theme="1"/>
        <rFont val="Calibri"/>
        <family val="2"/>
        <scheme val="minor"/>
      </rPr>
      <t>Posibilidad de,</t>
    </r>
    <r>
      <rPr>
        <sz val="11"/>
        <color theme="1"/>
        <rFont val="Calibri"/>
        <family val="2"/>
        <scheme val="minor"/>
      </rPr>
      <t xml:space="preserve"> dado que nos estamos refiriendo al evento potencial.</t>
    </r>
  </si>
  <si>
    <r>
      <t xml:space="preserve">Redacción de un riesgo fiscal: </t>
    </r>
    <r>
      <rPr>
        <b/>
        <i/>
        <sz val="11"/>
        <color theme="1"/>
        <rFont val="Calibri"/>
        <family val="2"/>
        <scheme val="minor"/>
      </rPr>
      <t>Posibilidad</t>
    </r>
    <r>
      <rPr>
        <sz val="11"/>
        <color theme="1"/>
        <rFont val="Calibri"/>
        <family val="2"/>
        <scheme val="minor"/>
      </rPr>
      <t xml:space="preserve"> </t>
    </r>
    <r>
      <rPr>
        <b/>
        <i/>
        <sz val="11"/>
        <color theme="1"/>
        <rFont val="Calibri"/>
        <family val="2"/>
        <scheme val="minor"/>
      </rPr>
      <t xml:space="preserve">de </t>
    </r>
    <r>
      <rPr>
        <sz val="11"/>
        <color theme="1"/>
        <rFont val="Calibri"/>
        <family val="2"/>
        <scheme val="minor"/>
      </rPr>
      <t>efecto dañoso sobre los</t>
    </r>
    <r>
      <rPr>
        <b/>
        <i/>
        <sz val="11"/>
        <color theme="1"/>
        <rFont val="Calibri"/>
        <family val="2"/>
        <scheme val="minor"/>
      </rPr>
      <t xml:space="preserve"> recursos de la entidad</t>
    </r>
    <r>
      <rPr>
        <sz val="11"/>
        <color theme="1"/>
        <rFont val="Calibri"/>
        <family val="2"/>
        <scheme val="minor"/>
      </rPr>
      <t xml:space="preserve"> por la generación de intereses moratorios en contrato de arrendamiento.</t>
    </r>
  </si>
  <si>
    <r>
      <t>Puede tener como referencia el documento de apoyo denominado "</t>
    </r>
    <r>
      <rPr>
        <b/>
        <sz val="11"/>
        <color theme="1"/>
        <rFont val="Calibri"/>
        <family val="2"/>
        <scheme val="minor"/>
      </rPr>
      <t>Base de datos de posibles riesgos".</t>
    </r>
  </si>
  <si>
    <t>Qué afecta los riesgos fiscales?:</t>
  </si>
  <si>
    <r>
      <t xml:space="preserve">La Clasificación del Riesgo corresponde a la subcategoría que permite precisar la naturaleza u origen del riesgo, facilitando su análisis, tratamiento y asignación de controles adecuados.
Esta clasificación ayuda a identificar en qué ámbito del proceso o de la organización se genera el riesgo y orienta la toma de decisiones para su gestión.
</t>
    </r>
    <r>
      <rPr>
        <b/>
        <sz val="11"/>
        <color theme="1"/>
        <rFont val="Calibri"/>
        <family val="2"/>
        <scheme val="minor"/>
      </rPr>
      <t>Tipos de Clasificación del Riesgo</t>
    </r>
    <r>
      <rPr>
        <sz val="11"/>
        <color theme="1"/>
        <rFont val="Calibri"/>
        <family val="2"/>
        <scheme val="minor"/>
      </rPr>
      <t xml:space="preserve">
1.	</t>
    </r>
    <r>
      <rPr>
        <u/>
        <sz val="11"/>
        <color theme="1"/>
        <rFont val="Calibri"/>
        <family val="2"/>
        <scheme val="minor"/>
      </rPr>
      <t>Ejecución y administración de procesos:</t>
    </r>
    <r>
      <rPr>
        <sz val="11"/>
        <color theme="1"/>
        <rFont val="Calibri"/>
        <family val="2"/>
        <scheme val="minor"/>
      </rPr>
      <t xml:space="preserve"> Riesgos asociados a fallas en la planeación, ejecución, seguimiento o control de los procesos, procedimientos o actividades institucionales.
2.	</t>
    </r>
    <r>
      <rPr>
        <u/>
        <sz val="11"/>
        <color theme="1"/>
        <rFont val="Calibri"/>
        <family val="2"/>
        <scheme val="minor"/>
      </rPr>
      <t>Talento humano:</t>
    </r>
    <r>
      <rPr>
        <sz val="11"/>
        <color theme="1"/>
        <rFont val="Calibri"/>
        <family val="2"/>
        <scheme val="minor"/>
      </rPr>
      <t xml:space="preserve"> Riesgos derivados de la gestión del personal, sus competencias, desempeño, disponibilidad, conducta o cumplimiento de responsabilidades.
3.	</t>
    </r>
    <r>
      <rPr>
        <u/>
        <sz val="11"/>
        <color theme="1"/>
        <rFont val="Calibri"/>
        <family val="2"/>
        <scheme val="minor"/>
      </rPr>
      <t>Tecnología:</t>
    </r>
    <r>
      <rPr>
        <sz val="11"/>
        <color theme="1"/>
        <rFont val="Calibri"/>
        <family val="2"/>
        <scheme val="minor"/>
      </rPr>
      <t xml:space="preserve"> Riesgos relacionados con el uso, disponibilidad, integridad y seguridad de los sistemas de información, aplicaciones, equipos y datos que apoyan los procesos institucionales.
4.	</t>
    </r>
    <r>
      <rPr>
        <u/>
        <sz val="11"/>
        <color theme="1"/>
        <rFont val="Calibri"/>
        <family val="2"/>
        <scheme val="minor"/>
      </rPr>
      <t>Infraestructura:</t>
    </r>
    <r>
      <rPr>
        <sz val="11"/>
        <color theme="1"/>
        <rFont val="Calibri"/>
        <family val="2"/>
        <scheme val="minor"/>
      </rPr>
      <t xml:space="preserve"> Riesgos asociados a las instalaciones físicas, equipos, mobiliario o condiciones locativas que soportan la operación del proceso.
5.	</t>
    </r>
    <r>
      <rPr>
        <u/>
        <sz val="11"/>
        <color theme="1"/>
        <rFont val="Calibri"/>
        <family val="2"/>
        <scheme val="minor"/>
      </rPr>
      <t>Evento externo:</t>
    </r>
    <r>
      <rPr>
        <sz val="11"/>
        <color theme="1"/>
        <rFont val="Calibri"/>
        <family val="2"/>
        <scheme val="minor"/>
      </rPr>
      <t xml:space="preserve"> Riesgos originados por factores externos a la organización, que no están bajo su control directo, pero que pueden afectar el cumplimiento de los objetivos.</t>
    </r>
  </si>
  <si>
    <r>
      <rPr>
        <b/>
        <sz val="11"/>
        <color theme="1"/>
        <rFont val="Calibri"/>
        <family val="2"/>
        <scheme val="minor"/>
      </rPr>
      <t>Causas</t>
    </r>
    <r>
      <rPr>
        <sz val="11"/>
        <color theme="1"/>
        <rFont val="Calibri"/>
        <family val="2"/>
        <scheme val="minor"/>
      </rPr>
      <t xml:space="preserve">
¿Qué es?
Factores que originan el riesgo. Enumera causas reales y específicas (no genéricas).
</t>
    </r>
    <r>
      <rPr>
        <b/>
        <sz val="11"/>
        <color theme="1"/>
        <rFont val="Calibri"/>
        <family val="2"/>
        <scheme val="minor"/>
      </rPr>
      <t xml:space="preserve">Consecuencias
</t>
    </r>
    <r>
      <rPr>
        <sz val="11"/>
        <color theme="1"/>
        <rFont val="Calibri"/>
        <family val="2"/>
        <scheme val="minor"/>
      </rPr>
      <t>¿Qué es?
Efectos negativos si el riesgo se materializa. Describa impactos concretos.</t>
    </r>
  </si>
  <si>
    <t xml:space="preserve">Causas y consecuencias </t>
  </si>
  <si>
    <r>
      <rPr>
        <b/>
        <sz val="11"/>
        <color theme="1"/>
        <rFont val="Calibri"/>
        <family val="2"/>
        <scheme val="minor"/>
      </rPr>
      <t>Riesgo Inherente</t>
    </r>
    <r>
      <rPr>
        <sz val="11"/>
        <color theme="1"/>
        <rFont val="Calibri"/>
        <family val="2"/>
        <scheme val="minor"/>
      </rPr>
      <t xml:space="preserve">
Valoración del riesgo antes de aplicar controles
</t>
    </r>
    <r>
      <rPr>
        <b/>
        <sz val="11"/>
        <color theme="1"/>
        <rFont val="Calibri"/>
        <family val="2"/>
        <scheme val="minor"/>
      </rPr>
      <t xml:space="preserve">Probabilidad 
</t>
    </r>
    <r>
      <rPr>
        <sz val="11"/>
        <color theme="1"/>
        <rFont val="Calibri"/>
        <family val="2"/>
        <scheme val="minor"/>
      </rPr>
      <t xml:space="preserve">¿Qué es?
Frecuencia con la que podría ocurrir el riesgo.
</t>
    </r>
    <r>
      <rPr>
        <b/>
        <sz val="11"/>
        <color theme="1"/>
        <rFont val="Calibri"/>
        <family val="2"/>
        <scheme val="minor"/>
      </rPr>
      <t>Impacto</t>
    </r>
    <r>
      <rPr>
        <sz val="11"/>
        <color theme="1"/>
        <rFont val="Calibri"/>
        <family val="2"/>
        <scheme val="minor"/>
      </rPr>
      <t xml:space="preserve">
¿Qué es?
Nivel de afectación si el riesgo ocurre.
</t>
    </r>
    <r>
      <rPr>
        <b/>
        <sz val="11"/>
        <color theme="1"/>
        <rFont val="Calibri"/>
        <family val="2"/>
        <scheme val="minor"/>
      </rPr>
      <t xml:space="preserve">
Nivel del Riesgo Inherente
</t>
    </r>
    <r>
      <rPr>
        <sz val="11"/>
        <color theme="1"/>
        <rFont val="Calibri"/>
        <family val="2"/>
        <scheme val="minor"/>
      </rPr>
      <t>¿Qué es?
Resultado de cruzar probabilidad e impacto. Para realizar está valoración por favor dirigirse a la matriz de calor.</t>
    </r>
  </si>
  <si>
    <t xml:space="preserve">Valoración del Riesgo Inherente </t>
  </si>
  <si>
    <r>
      <rPr>
        <b/>
        <sz val="11"/>
        <color theme="1"/>
        <rFont val="Calibri"/>
        <family val="2"/>
        <scheme val="minor"/>
      </rPr>
      <t>¿Cómo diligenciarlo?</t>
    </r>
    <r>
      <rPr>
        <sz val="11"/>
        <color theme="1"/>
        <rFont val="Calibri"/>
        <family val="2"/>
        <scheme val="minor"/>
      </rPr>
      <t xml:space="preserve">
Selecciona de la lista desplegable el tipo de proceso según su rol en la institución:
Estratégico
Misional
Apoyo
Evaluación / Control</t>
    </r>
  </si>
  <si>
    <t>Matriz DOFA - Contexto interno y externo del proceso</t>
  </si>
  <si>
    <t>Antes de iniciar con el diligenciaiento de la matriz de riesgos, el grupo de mejoramiento debe realizar un análisis del contexto interno y externo del proceso, a través de la matriz DOFA, que permite identificar las condiciones internas y externas que influyen en el cumplimiento de los objetivos del proceso. Este análisis constituye un insumo fundamental para la identificación, análisis y valoración de los riesgos, al facilitar el reconocimiento de debilidades y amenazas que pueden afectar la operación, así como fortalezas y oportunidades que permiten prevenir, mitigar o aprovechar situaciones relevantes. La correcta identificación del contexto contribuye a una gestión del riesgo más efectiva, preventiva y alineada con el direccionamiento estratégico institucional.</t>
  </si>
  <si>
    <t>Acciones adicionales para el control de los riesgos</t>
  </si>
  <si>
    <r>
      <t xml:space="preserve">¿Qué es?
Acciones actuales que reducen la probabilidad o impacto del riesgo.
¿Cómo diligenciarlo?
Describe controles reales, vigentes y verificables. La descripción debe ser bajo la siguiente estructura: </t>
    </r>
    <r>
      <rPr>
        <u/>
        <sz val="11"/>
        <color theme="1"/>
        <rFont val="Calibri"/>
        <family val="2"/>
        <scheme val="minor"/>
      </rPr>
      <t xml:space="preserve">QUIEN + QUÉ + CÓMO
</t>
    </r>
    <r>
      <rPr>
        <sz val="11"/>
        <color theme="1"/>
        <rFont val="Calibri"/>
        <family val="2"/>
        <scheme val="minor"/>
      </rPr>
      <t xml:space="preserve">
Ejemplo: 
QUIÉN
Profesional Universitario del Proceso de Gestión de Talento Humano.
QUÉ
Verifica que el candidato cumpla con los requisitos académicos, de experiencia y legales exigidos para la vinculación como docente de planta.
CÓMO
Revisando la hoja de vida y los soportes aportados por el candidato, contrastándolos con los requisitos establecidos en el instructivo IGH-02 “Requisitos de Vinculación de Personal”</t>
    </r>
  </si>
  <si>
    <t>Valoración del Riesgo Residual</t>
  </si>
  <si>
    <r>
      <rPr>
        <b/>
        <sz val="11"/>
        <color theme="1"/>
        <rFont val="Calibri"/>
        <family val="2"/>
        <scheme val="minor"/>
      </rPr>
      <t>Riesgo Residual</t>
    </r>
    <r>
      <rPr>
        <sz val="11"/>
        <color theme="1"/>
        <rFont val="Calibri"/>
        <family val="2"/>
        <scheme val="minor"/>
      </rPr>
      <t xml:space="preserve">
Valoración del riesgo después de aplicar controles</t>
    </r>
  </si>
  <si>
    <r>
      <t>¿Qué es?
Acciones adicionales para reducir el riesgo a un nivel aceptable.
¿Cómo diligenciarlo?
Propón acciones claras, medibles y con enfoque preventivo.
¿Cómo diligenciarlo?
Describe controles reales, vigentes y verificables. La descripción debe ser bajo la siguiente estructura:</t>
    </r>
    <r>
      <rPr>
        <u/>
        <sz val="11"/>
        <color theme="1"/>
        <rFont val="Calibri"/>
        <family val="2"/>
        <scheme val="minor"/>
      </rPr>
      <t xml:space="preserve"> QUIEN + QUÉ + CÓMO
</t>
    </r>
    <r>
      <rPr>
        <sz val="11"/>
        <color theme="1"/>
        <rFont val="Calibri"/>
        <family val="2"/>
        <scheme val="minor"/>
      </rPr>
      <t xml:space="preserve">Ejemplo: 
QUIÉN
Líder del Proceso de Gestión de Talento Humano.
QUÉ
Implementa una lista de chequeo estandarizada y obligatoria para la verificación de requisitos académicos, legales y de experiencia de los docentes de planta.
CÓMO
Diseñando y aprobando cada componente de la lista de chequeo institucional que deba diligenciarse y adjuntarse al expediente del docente antes de continuar con el trámite de vinculaciónm, documento que debe validar el SIG
</t>
    </r>
  </si>
  <si>
    <t xml:space="preserve">¿Qué es
Categoría general a la que pertenece el riesgo. Para ellos deberá seleccionar según el riesgo definido a que tipo pertenece seleccionando de la lista desplegable:
Ejemplo:
RIESGO 2. Posible vinculación de personal no idóneo 
TIPO DE RIESGO: De Gestión </t>
  </si>
  <si>
    <t>Gestión de Pagaduría y Tesorería</t>
  </si>
  <si>
    <t xml:space="preserve">
Administrar, Programar y Controlar la gestión de tesorería de la Institución, a partir de la ejecución del presupuesto de ingresos y gastos con un talento humano competente que garantice la eficiencia y efectividad en el manejo de los recursos y registro de las operaciones y fondos recaudados.</t>
  </si>
  <si>
    <t>PPT-01 Recepción, Trámite, Pago y Archivo de Cuentas</t>
  </si>
  <si>
    <t>Administrar, Programar y Controlar la gestión de tesorería de la Institución, a partir de la ejecución del presupuesto de ingresos y gastos con un talento humano competente que garantice la eficiencia y efectividad en el manejo de los recursos y registro de las operaciones y fondos recaudados.</t>
  </si>
  <si>
    <t xml:space="preserve">Registro de ingresos a los conceptos que no corresponden </t>
  </si>
  <si>
    <t>Alteración en los consecutivos de egreso</t>
  </si>
  <si>
    <t>PPT-03 Reporte de Pago de Matrícula Financiera</t>
  </si>
  <si>
    <t xml:space="preserve">Posibilidad de subir pagos manuales de matrículas financiera sin soporte  para favorecimiento de terceros </t>
  </si>
  <si>
    <t>Posibilidad de efecto dañoso sobre los recursos de la institución por pago extemporáneo de obligaciones tributarias</t>
  </si>
  <si>
    <t>Acceso no autorizado y uso indebido de la información de los usuarios como consecuencia del manejo inadecuado de claves, equipos y otros componentes de seguridad digital.</t>
  </si>
  <si>
    <t xml:space="preserve">Investigación Disciplinaria. Inexactitud en la realidad financiera de la Universidad.  Queja e inconformidad del tercero  
</t>
  </si>
  <si>
    <t>Líder del Proceso de Gestión de Pagaduría y Tesorería</t>
  </si>
  <si>
    <t>28 de abril 2026</t>
  </si>
  <si>
    <t>No se genera factura por cada concepto ingreso de los servicios que preste  la Universidad</t>
  </si>
  <si>
    <t xml:space="preserve">En el gestasoft no se refleja la información (Recibo de caja) a nombre del tercero sino a nombre de la universidad. En el académicosoft la información si se registra a nombre del tercero si esta es verificada.      </t>
  </si>
  <si>
    <t xml:space="preserve"> El profesional del área de ingresos verifica con el extracto bancario los ingresos y se realizan las consultas pertinentes para identificar los mismos. Puede realizar consulta con el banco tratando de identificar al tercero que consigna mediante correos o llamadas.
</t>
  </si>
  <si>
    <t>Emitir anualmente por parte del Jefe de la Dependencia una circular informando a los generadores de conceptos de ingresos que para los mismos se debe expedir factura electrónica a nombre del tercero que cancela el concepto ingreso</t>
  </si>
  <si>
    <t>Líder del Proceso de Gestión de Pagaduría y Tesorería, junto con el funcionario que registra ingresos</t>
  </si>
  <si>
    <t>Segunda semana del mes de febrero</t>
  </si>
  <si>
    <t>Tercera semana de febrero</t>
  </si>
  <si>
    <t>Fallas humanas o involuntarias o errores en la ejecución del procedimiento del sistema gestasoft.</t>
  </si>
  <si>
    <t>Faltantes en el control y custodia en el proceso de archivo de la documentación.</t>
  </si>
  <si>
    <t>El personal responsable del archivo clasifica, organiza y diligencia la documentación acorde a los lineamientos establecidos en los archivos de gestión, así mismo se diligencia una base de datos sistematizada de cada egreso recibido diariamente.
Se realiza la depuración y organización para el traslado de la documentación al archivo central.</t>
  </si>
  <si>
    <t xml:space="preserve">El jefe de la oficina de pagaduría y tesorería junto al personal encargado revisan de manera mensual los espacios entre egresos y los plasma trimestralmente mediante un acta para tener en cuenta los consecutivos de egresos archivados y no dar por desierta la información entre egresos.  </t>
  </si>
  <si>
    <t>Líder del Proceso de Gestión de Pagaduría y Tesorería, junto con el funcionario encargado de archivo</t>
  </si>
  <si>
    <t>Tercera semana de abril</t>
  </si>
  <si>
    <t>Ultima semana de diciembre</t>
  </si>
  <si>
    <t>Interés de favorecer a un tercero. Error involuntario a la hora del cargue de información a través del aplicativo por parte del funcionario encargado.</t>
  </si>
  <si>
    <t>Investigación Disciplinaria y penal, Detrimento del patrimonio de la universidad.
Información errónea de saldo en el aplicativo a favor del tercero</t>
  </si>
  <si>
    <t>Implementación de códigos de barras en la matriculas financieras los cuales permiten identificar y cargar los pagos automáticos en el sistema. El personal asignado realiza el cargue en el acedmusoft y gestasoft de los pagos manuales los cuales se realizan solo con la consignación original previa verificación con el movimiento bancario o los extractos bancarios para determinar el ingreso del dinero a las cuentas de la Universidad.</t>
  </si>
  <si>
    <t>El funcionario a cargo del área de pagos de matrículas generará una vez finalizando segundo semestre del año académico, el reporte general de pagos manuales, el jefe de la oficina de Pagaduría y Tesorería al azar seleccionará una muestra de 15 pagos manuales a los cuales se les deberá verificar y realizar la revisión de su autenticidad junto con los soportes correspondientes y verificación en el sistema, dejando evidencia de esta revisión en acta de reunión.</t>
  </si>
  <si>
    <t>Líder del Proceso de Gestión de Pagaduría y Tesorería, junto con los funcionarios de matricula de la oficina de pagaduría</t>
  </si>
  <si>
    <t>Cuanta semana de diciembre</t>
  </si>
  <si>
    <t>finaliza segunda semana de enero</t>
  </si>
  <si>
    <t>Por bases inexactas, información financiera no confiable y no soportada</t>
  </si>
  <si>
    <t xml:space="preserve"> Sanciones y aplicación de intereses moratorios,  detrimento patrimonial</t>
  </si>
  <si>
    <t>El jefe de la Oficina de Pagaduría, junto con la auxiliar administrativa, descarga el calendario tributario con el fin de tener en cuenta las fechas establecidas para la presentación de las declaraciones tributarias, de acuerdo con el dígito de verificación de la Universidad</t>
  </si>
  <si>
    <t>Líder del Proceso de Gestión de Pagaduría y Tesorería.</t>
  </si>
  <si>
    <t xml:space="preserve">Primer trimestre </t>
  </si>
  <si>
    <t>Cuarto trimestre</t>
  </si>
  <si>
    <t xml:space="preserve">Manipulación indebida de los aplicativos </t>
  </si>
  <si>
    <t xml:space="preserve"> perdida de la información </t>
  </si>
  <si>
    <t>Los funcionarios del área de portales bancarios no debe abrir  ni descargar páginas o  softwares  no autorizados que generen inseguridad para la institución.</t>
  </si>
  <si>
    <t xml:space="preserve">2 de febrero </t>
  </si>
  <si>
    <t>10 de febrero</t>
  </si>
  <si>
    <t>Posibilidad de registro incorrecto de los pagos realizados.</t>
  </si>
  <si>
    <t>28 de enero del 2026</t>
  </si>
  <si>
    <t xml:space="preserve">Información incompleta de terceros en el sistema gestasoft
Errores humanos en la digitalización </t>
  </si>
  <si>
    <t>Antes de efectuar el pago, el egreso es verificado inicialmente por el funcionario responsable del proceso mediante la información cargada en la plataforma bancaria como usuario secundario; posteriormente, el Jefe de Pagaduría, en calidad de usuario primario, realiza una segunda validación de la información registrada y autoriza el pago, con el fin de asegurar la exactitud de la información financiera,.</t>
  </si>
  <si>
    <t>Convocar una reunión con los ordenadores del gasto y el área jurídica —en lo relacionado con los arriendos—, con la participación del Sistema Integrado de Gestión y la oficina de Control Interno, con el fin de ajustar y fortalecer el procedimiento en lo referente al cargue, validación y aprobación de la información de los terceros.</t>
  </si>
  <si>
    <t>El funcionario encargado de presentar la información tributaria, en conjunto con el jefe de pagaduría, elabora un reporte mensual de los descuentos aplicados, del cual se determina la base de retención. Dicha información se verifica con los datos reportados por la Oficina de Presupuesto mediante correo electrónico, los cuales deben coincidir. Posteriormente, se procede a realizar el pago de la obligación correspondiente.</t>
  </si>
  <si>
    <r>
      <t xml:space="preserve">El Jefe de la Oficina realiza anualmente la formalización de la responsabilidad sobre la asignación y uso de las claves de los aplicativos y del computador entre el jefe de la dependencia y el funcionario encargado del manejo de los aplicativos y equipos, sus responsabilidades e implicaciones, mediante acta de reunión. </t>
    </r>
    <r>
      <rPr>
        <b/>
        <sz val="10"/>
        <color theme="1"/>
        <rFont val="Arial"/>
        <family val="2"/>
      </rPr>
      <t>Nota:</t>
    </r>
    <r>
      <rPr>
        <sz val="10"/>
        <color theme="1"/>
        <rFont val="Arial"/>
        <family val="2"/>
      </rPr>
      <t xml:space="preserve"> Durante las actividades de seguimiento, el Jefe de la Oficina de Pagaduría no adjuntará dicho documento, teniendo en cuenta que, por su contenido confidencial, no es posible su divulgación, sin embargo, se hará un hace saber de cumplimiento.</t>
    </r>
  </si>
  <si>
    <t>•Retrasos en la entrega de documentación por parte de las dependencias intermediarias, lo que afecta el cumplimiento de pagos con fechas límite establecidas.
•Fallas ocasionales en el sistema Gestasoft y/o conectividad de Red.
•Dependencia de información oportuna de otras áreas para la entrega de soportes requeridos para el proceso de pagos o de registro de ingreso.</t>
  </si>
  <si>
    <t xml:space="preserve">• Demora en el envió de los recursos por parte del estado (matricula cero).
• Sanción por los entes gubernamentales en caso de no pagar a tiempo los compromisos de ley y de las ordenanzas departamentales.
• Demora en los reportes de pagos académicos por parte de las entidades bancarias.  </t>
  </si>
  <si>
    <t>•Personal calificado en el área (profesionales, especialistas, magister)
• Procesos automatizados (Gestasoft) 
• Organización de los documentación
• Agilidad del personal a la hora de resolver los problemas  
• El talento humano refleja compromiso con el objetivo de la dependencia y con los objetivos misionales 
• Pago oportuno de las obligaciones adquiridas que hagan llegar a esta dependencia 
• Mejoras correctivas por parte del grupo de mejoramiento, que permiten agilizar los procesos</t>
  </si>
  <si>
    <t xml:space="preserve">•	Capacitaciones en uso avanzado del gestasoft
•	Actualización en normas externas que afecten a la institución
•	Apoyo en la mejora y optimización institucional para impulsar la modernización administrativa (capacitación SIG, SST) </t>
  </si>
  <si>
    <t xml:space="preserve">Gestión de Pagaduría y Tesorería </t>
  </si>
  <si>
    <t>Vicerrectoría Académica</t>
  </si>
  <si>
    <t>Consolidar la Acreditación Institucional y promover la Acreditación Internacional de Programas Académicos</t>
  </si>
  <si>
    <t>PGA-19 Constancias y Certificados</t>
  </si>
  <si>
    <t>Alteración de constancias y certificados</t>
  </si>
  <si>
    <t>Evaluación académica</t>
  </si>
  <si>
    <t>Alteración de calificaciones en el sistema</t>
  </si>
  <si>
    <t>PGA-06 Vinculación y Responsabilidad Académica Pregrado Presencial y Distancia</t>
  </si>
  <si>
    <t>Error en el cargue de la responsabilidad académica</t>
  </si>
  <si>
    <t>PGA-01 Planificación de la Gestión Académica</t>
  </si>
  <si>
    <t>Incumplimiento en las actividades planeadas para el adecuado funcionamiento del proceso de Gestión Académica</t>
  </si>
  <si>
    <t>Favorecimiento de intereses particulares</t>
  </si>
  <si>
    <t>Sanciones legales, disciplinarias y fiscales para la institución y los responsables.</t>
  </si>
  <si>
    <t xml:space="preserve">Alta concentración de actividades académico-administrativas, en las fechas de cargue docente que puede generar presión operativa en momentos de mayor demanda. 
Ruptura de flujos de comunicación interna entre los actores que intervienen en el proceso de vinculación.
</t>
  </si>
  <si>
    <t xml:space="preserve">Incremento en la probabilidad de inconsistencias operativas, derivadas de la presión en la ejecución de actividades académico-administrativas.
Reprocesos administrativos, asociados a ajustes o validaciones adicionales durante el desarrollo del proceso de vinculación.
</t>
  </si>
  <si>
    <t xml:space="preserve">Alta concentración de actividades académico-administrativas en determinados periodos del calendario académico.
Limitaciones en la disponibilidad operativa del talento humano en momentos de alta demanda.
</t>
  </si>
  <si>
    <t>Retrasos en la ejecución de actividades clave del proceso de Gestión Académica.
Incremento en la necesidad de reprocesos administrativos para asegurar el cumplimiento de los lineamientos definidos.
Posible afectación en la percepción de oportunidad y calidad del servicio por parte de los usuarios internos y externos.</t>
  </si>
  <si>
    <t>Implementación de mecanismos de control documental, mediante la asignación de codificación controlada, el manejo y custodia de sellos institucionales, y el control sistemático de los diferentes tipos de constancias y certificaciones expedidas.</t>
  </si>
  <si>
    <t>Habilitación controlada de la plataforma académica para el registro de calificaciones, restringida exclusivamente a las fechas establecidas en el calendario académico, con parametrización de accesos que permite el ingreso únicamente al docente responsable de cada asignatura.
Lineamientos para la recepción y trámite de solicitudes, las cuales deben presentarse mediante formatos oficiales debidamente diligenciados, con información verídica, completa y legalmente válida, incluyendo las firmas y autorizaciones correspondientes.</t>
  </si>
  <si>
    <t xml:space="preserve">Definición de cronogramas institucionales para el cargue y la vinculación docente, articulados al calendario académico.
Asignación de roles y responsabilidades a las dependencias y actores que intervienen en el proceso de vinculación.
Envío a los directores de programa y departamento de indicaciones e información relevante para la realización de este proceso. 
Asesoría con los directores que necesiten apoyo para la realización del proceso.
</t>
  </si>
  <si>
    <t>Definición y socialización del calendario académico institucional, que orienta la planeación de las actividades del proceso.
Existencia de procedimientos, lineamientos y reglamentos académicos que regulan la ejecución de las actividades.
Uso de herramientas institucionales de información y registro para el control de las actividades académicas.</t>
  </si>
  <si>
    <t xml:space="preserve">Promover la formación permanente de investigadores, fomentando la generación de conocimiento soportada en la innovación científica y tecnológica, utilizando los recursos asignados para la investigación y apalancamiento de recursos de fuentes externas garantizando altos estándares de calidad. </t>
  </si>
  <si>
    <t>PPI-07 Lineamientos de Publicación Sello Editorial</t>
  </si>
  <si>
    <t>Pérdida y categorización de grupos de investigación.</t>
  </si>
  <si>
    <t>Gestión de la Investigación</t>
  </si>
  <si>
    <t>Ausencia de infraestructura inclusiva y accesible.</t>
  </si>
  <si>
    <t>Riesgos de Gestión y Relacionales</t>
  </si>
  <si>
    <t xml:space="preserve">Presentación de propuestas incompletas 
                                                             Incumplimiento con los términos de referencia establecidos
</t>
  </si>
  <si>
    <t xml:space="preserve">1. Descalificación de la propuesta
2. Retrasos en el proceso                                      
3. Pérdida de oportunidades
</t>
  </si>
  <si>
    <t>1.Desvinculación de la Universidad del director  del grupo de investigación.
2. Baja producción intelectual de los integrantes del grupo de investigación.
3. Falta de actualización de aplicativo cvlac y gruplac.</t>
  </si>
  <si>
    <t xml:space="preserve">Topografía Irregular
Urbanismo Fragmentado
Riesgo de Accidentes
</t>
  </si>
  <si>
    <t>Pérdida de Autonomía   Exclusión de la Vida Comunitaria                   Pérdida de Clientes</t>
  </si>
  <si>
    <t>Deserción o Abandono      Vencimiento de Plazos Legales</t>
  </si>
  <si>
    <t>Factores personales, financieros o falta de motivación que llevan al doctorando a abandonar el proceso.                      Incumplir con los tiempos máximos permitidos por la universidad para la entrega o defensa de la tesis.</t>
  </si>
  <si>
    <t>El profesional encargado de la expedición de constancias y certificados, en articulación con el Grupo de Mejoramiento de la Oficina de Admisiones, Registro y Control Académico, Revisión periódica de posibles casos relacionados con la alteración de documentos, mediante la realización de reuniones trimestrales, en las cuales se socializan y analizan las solicitudes o reportes asociados, con el fin de efectuar el seguimiento correspondiente y fortalecer los mecanismos de control documental.</t>
  </si>
  <si>
    <t>Líder del Proceso de Admisiones, Registro y Control.</t>
  </si>
  <si>
    <t>19 de enero del 2026</t>
  </si>
  <si>
    <t>30 de diciembre del 2026</t>
  </si>
  <si>
    <t>Seguimiento al ingreso oportuno de las calificaciones en la plataforma académica, con el fin de prevenir posibles alteraciones de notas.</t>
  </si>
  <si>
    <t>Líder del Proceso de Admisiones, Registro y Control y CIADTI</t>
  </si>
  <si>
    <t xml:space="preserve">Capacitación a los directores de  programa y departamento sobre la realización del proceso de cargue de información de vinculación. </t>
  </si>
  <si>
    <t xml:space="preserve">Grupo de Mejoramiento </t>
  </si>
  <si>
    <t>17 de febrero de 2026</t>
  </si>
  <si>
    <t>11 de septiembre de 2026</t>
  </si>
  <si>
    <t xml:space="preserve">Seguimiento periódico al cumplimiento de las actividades planeadas, a través de espacios de revisión y control que permitan identificar oportunamente desviaciones y realizar los ajustes necesarios.
Articulación y coordinación permanente entre las dependencias y actores involucrados, con el fin de asegurar la ejecución oportuna y coherente de las actividades académicas.
Socialización continua de los cronogramas, lineamientos y ajustes del proceso, garantizando que la información sea conocida y aplicada de manera oportuna por los responsables.                                      </t>
  </si>
  <si>
    <t>Gestor Administrativo  y el Líder del Proceso de Gestión de Investigaciones.</t>
  </si>
  <si>
    <t>15 de abril del 2026</t>
  </si>
  <si>
    <t>29 de abril del 2026</t>
  </si>
  <si>
    <t>Gestor administrativo del proceso de  Investigaciones, utilizar herramientas como Zotero, Mendeley o EndNote desde el inicio para asegurar que cada idea ajena esté vinculada a su fuente original. Pasar el manuscrito por herramientas como Turnitin, iThenticate o Copyleaks. Educar sobre el riesgo de reutilizar textos propios extensos de artículos previos para el libro sin la debida mención</t>
  </si>
  <si>
    <t xml:space="preserve">Comisión de Seguimiento Ejecución de Tesis Doctoral / comité curricular programa doctorado
evaluación individual de los informes de avance presentada por el doctorando, diligenciando el FPI-55 “Evaluación de Seguimiento del Avance en la Ejecución de la Tesis”  
Con nota cuantitativa promedio que se registrará en el FAC 08 “Acta de reunión” posterior a la sustentación del avance, y será considerada como nota del curso correspondiente a Investigación Doctoral (I, II o III según corresponda) en la que se evaluará el progreso en la ejecución de las actividades propuestas en el Plan de investigación para el logro de los objetivos de la tesis doctoral por cohorte, en la fecha establecida por el Comité Curricular. </t>
  </si>
  <si>
    <t xml:space="preserve">Comisión de Seguimiento Ejecución de Tesis Doctoral / comité curricular programa doctorado   </t>
  </si>
  <si>
    <t xml:space="preserve">Secretaría General </t>
  </si>
  <si>
    <t>Gestionar las actividades relacionadas con la información institucional mediante procesos eficientes de descripción y certificación para responder a las necesidades de información de las partes interesadas</t>
  </si>
  <si>
    <t xml:space="preserve">PDE.SG-05 v.09 Solicitudes </t>
  </si>
  <si>
    <t>PDE.SG-03 Grados</t>
  </si>
  <si>
    <t>Entrega tardía o incompleta del listado definitivo de candidatos a grado (fuera del plazo del calendario académico).</t>
  </si>
  <si>
    <t>Errores de digitación o impresión en diplomas (nombres, identificación, lugar de expedición, denominación de género de título).</t>
  </si>
  <si>
    <t xml:space="preserve">Demora en el proceso de corrección en la entrega del diploma y acta de grado </t>
  </si>
  <si>
    <t xml:space="preserve">Error en el  sistema de información para la expedición de actas e impresión de diplomas </t>
  </si>
  <si>
    <t>Expedición fraudulenta de diplomas y documentos académicos para beneficio propio o de terceros.</t>
  </si>
  <si>
    <t>Expedición de diplomas falsos, certificaciones, constancias, autenticaciones y fondos negros para beneficio propio o de un tercero.</t>
  </si>
  <si>
    <t>Gestión Administrativa – Atención al Usuario (Secretaría General)</t>
  </si>
  <si>
    <t>Falta de lenguaje inclusivo y de mecanismos de accesibilidad en la atención a los usuarios y en los productos y prácticas institucionales.</t>
  </si>
  <si>
    <t>Posibilidad de que funcionarios o terceros accedan, utilicen, divulguen o manipulen información institucional de manera indebida, debido a accesos privilegiados no autorizados o a la omisión de los controles establecidos para la custodia, manejo y protección de la información, afectando la transparencia, legalidad y confianza institucional.</t>
  </si>
  <si>
    <t>PDE.SG-01 Convocatorias a Sesiones</t>
  </si>
  <si>
    <t>Incumplimiento en los términos de la convocatoria</t>
  </si>
  <si>
    <t>Envío de documentos incompletos o sin la revisión oportuna afectando la toma de decisiones</t>
  </si>
  <si>
    <t>Errores en la proyección/revisión de proyectos de acuerdo, generando actos administrativos con fallas</t>
  </si>
  <si>
    <t>Fuga de información previa a la sesión del Consejo Superior y/o Consejo Académico</t>
  </si>
  <si>
    <t>PDE.SG-02 Notificaciones de Actos Administrativos</t>
  </si>
  <si>
    <t>Retraso en la citación a los interesados para notificación personal</t>
  </si>
  <si>
    <t>No realizar notificación por aviso cuando el interesado no se presenta dentro de los cinco (5) días posteriores al envío de la citación, incumpliendo el procedimiento</t>
  </si>
  <si>
    <t>PDE.SG-04 Elección de Representante a los Diferentes Organismos</t>
  </si>
  <si>
    <t>No realizar a tiempo la convocatoria a elecciones</t>
  </si>
  <si>
    <t>Deficiencias logísticas para la elección</t>
  </si>
  <si>
    <t>Retrasos en verificación de requisitos; inconsistencias en documentación; falta de seguimiento al cierre de recepción; comunicación tardía entre Registro y Control Académico y Secretaría General.</t>
  </si>
  <si>
    <t>Atraso en elaboración de diplomas/actas y actos administrativos; incumplimiento del calendario; congestión operativa; quejas y afectación reputacional.</t>
  </si>
  <si>
    <t>Digitación incorrecta de la información en el sistema académico.
Falta de verificación cruzada con el documento de identidad.
Desactualización de datos personales en la base institucional.
Omisión en la revisión final antes de enviar a impresión</t>
  </si>
  <si>
    <t>Emisión de diplomas con información errónea.
Afectación de la imagen institucional.
Inconformidad o reclamaciones formales por parte del egresado.</t>
  </si>
  <si>
    <t>Falta de verificación de los datos personales de los graduandos.</t>
  </si>
  <si>
    <t xml:space="preserve">Falla del sistema de información en el momento del cierre  por parte de  la Oficina de Registro y Control Académico a Secretaría General  para la expedición del acta para el proceso de impresión de diplomas y errores técnicos de la plataforma. </t>
  </si>
  <si>
    <t>Pérdida de material institucional (plantillas de diplomas y actas), reprocesos administrativos, retrasos en la expedición de documentos y afectación a la continuidad del servicio.</t>
  </si>
  <si>
    <t>Impresión de diplomas y/o actas, expedición de certificaciones, constancias, autenticaciones y fondos negros con fines de favorecimiento a terceros, manipulación indebida de información y posible desaparición o uso indebido de plantillas oficiales.</t>
  </si>
  <si>
    <t>Cohecho, sanciones disciplinarias y sanciones penales, pérdida de credibilidad institucional, afectación grave a la imagen de la entidad y responsabilidades legales para los funcionarios involucrados.</t>
  </si>
  <si>
    <t>Carencia de folletos en Braille, ausencia de intérpretes de lengua de señas, falta de materiales o dispositivos que faciliten el acceso a la información y atención de personas con capacidad reducida, escasa educación y capacitación en diversidad, inclusión y equidad.</t>
  </si>
  <si>
    <t>Discriminación indirecta hacia personas con capacidad reducida, menor acceso a información educativa, laboral o social, y posibles sanciones legales o incumplimiento de normativas de accesibilidad e inclusión.</t>
  </si>
  <si>
    <t>El riesgo puede originarse por debilidades en los controles de acceso a la información institucional, ausencia o deficiente segregación de funciones, insuficiente supervisión de las actividades críticas, desconocimiento o incumplimiento de los procedimientos establecidos, falta de apropiación del Código de Integridad y de las políticas de seguridad de la información.</t>
  </si>
  <si>
    <t>La materialización del riesgo puede generar el uso indebido, alteración, divulgación o manipulación no autorizada de la información institucional, favorecimiento indebido a terceros, afectación a la transparencia y legalidad de los procesos, pérdida de confianza de los grupos de interés, apertura de investigaciones disciplinarias, administrativas o penales, y un impacto negativo en la imagen y reputación institucional.</t>
  </si>
  <si>
    <t xml:space="preserve">Omisión en el envío de la citación con la antelación mínima de cinco (5) días hábiles
</t>
  </si>
  <si>
    <t>Radicación de solicitudes sobre el tiempo al envío de la convocatoria
Poco tiempo para la revisión adecuada de los soportes de la sesión tanto para el funcionario de la Secretaría General como para los miembros de los Consejos</t>
  </si>
  <si>
    <t>La no revisión oportuna de la parte del funcionario de Secretaría General de los documentos soportes del caso a agendar en el orden del día
La no revisión oportuna por parte de la Oficina Jurídica para emitir concepto del caso a agendar en el orden del día
Retiro o aplazamiento del punto del orden del día para ajustes
Aumento de reprocesos</t>
  </si>
  <si>
    <t>Interpretación normativa incorrecta
Ausencia de visto bueno requerido
No revisión por Oficina Asesoría Jurídica</t>
  </si>
  <si>
    <t>Revocatorias o demandas
Pérdida de confianza institucional.</t>
  </si>
  <si>
    <t>Difusión de la información de los temas del orden del día</t>
  </si>
  <si>
    <t>Generar falsas expectativas</t>
  </si>
  <si>
    <t>Expedición tardía del acto administrativo por parte de la dependencia origen</t>
  </si>
  <si>
    <t>Quejas
 Reprocesos</t>
  </si>
  <si>
    <t>Falta de seguimiento a citaciones enviadas; ausencia de control de términos</t>
  </si>
  <si>
    <t>Vencimiento de términos</t>
  </si>
  <si>
    <t>Falta de control del calendario de periodos de representación</t>
  </si>
  <si>
    <t>Vacancias en la representación</t>
  </si>
  <si>
    <t>Planeación insuficiente</t>
  </si>
  <si>
    <t>Interrupción de la jornada
Inconformidades
Afectación de resultados</t>
  </si>
  <si>
    <t>Calendario académico; recepción y verificación previa de documentación; control de cierre y entrega de listados; registro en FDE.SG-05.</t>
  </si>
  <si>
    <t>Verificación del diploma contra el Acta Individual de Grado; revisión antes de impresión; control en FDE.SG-05.</t>
  </si>
  <si>
    <t>Generación de validación de los datos de los graduandos por parte de la oficina de Registro y Control antes de emitir el listado final a la oficina de Secretaría General mediante correo.</t>
  </si>
  <si>
    <t>El jefe de oficina designa a los funcionarios responsables del proceso de impresión de diplomas y/o actas, coordina el proceso y verifica la cantidad exacta de diplomas y/o actas conforme al reporte emitido por la Oficina de Admisiones, Registro y Control Académico.
Para el proceso de duplicados de diploma, se exige la aprobación mediante acta del Consejo Académico Universitario.
El jefe de oficina realiza la revisión de cada plantilla y firma los diplomas.
Para certificaciones, constancias, autenticaciones y fondos negros, el jefe de oficina revisa, valida y firma cada documento antes de su expedición.</t>
  </si>
  <si>
    <t>El jefe de oficina solicita el apoyo de intérpretes de lengua de señas para la atención de personas que lo requieran, gestiona la adquisición de materiales y/o dispositivos de apoyo para lenguaje inclusivo y promueve la capacitación del personal de la dependencia mediante expertos en inclusión y atención al usuario.</t>
  </si>
  <si>
    <t>Procedimientos documentados para el manejo de la información, controles de acceso a sistemas institucionales, perfiles de usuario definidos, revisión y validación por el jefe de oficina, aplicación del Código de Integridad y supervisión permanente de los procesos.</t>
  </si>
  <si>
    <t>Revisión de los soportes por parte del funcionario de la Secretaría General
Concepto emitido por parte de la Oficina Jurídica</t>
  </si>
  <si>
    <t>Proyección según oficina origen del proyecto de acuerdo
Revisión por parte de Asesoría Jurídica</t>
  </si>
  <si>
    <t>Envío de los soporte del orden del día a los correos electrónicos autorizados por los miembros del Consejo Superior y/o Consejo Académico</t>
  </si>
  <si>
    <t>FDE-SG-04 v. 00 Entrega de Resoluciones</t>
  </si>
  <si>
    <t>Control de citaciones enviadas y fecha de corte (5 días)
Aplicación del FDE.SG-25 Notificación por Aviso</t>
  </si>
  <si>
    <t>Verificación de fechas de representación
Elaboración de Resolución de convocatoria</t>
  </si>
  <si>
    <t>Normatividad de los lineamientos normativos para elecciones
Resolución de convocatoria a elección del representante</t>
  </si>
  <si>
    <t>Líder del proceso de Secretaría General y personal asignado</t>
  </si>
  <si>
    <t xml:space="preserve">Tercera  semana de enero </t>
  </si>
  <si>
    <t xml:space="preserve">Tercera  semana de Diciembre  </t>
  </si>
  <si>
    <t>Enviar un correo a la oficina de Registro y Control recordando el cumplimiento del envío del listado acorde al cronograma de grados.</t>
  </si>
  <si>
    <t>Secretaría General / Registro y Control Académico</t>
  </si>
  <si>
    <t xml:space="preserve">Segunda   semana de enero </t>
  </si>
  <si>
    <t>Solicitar a la oficina de Registro y Control que se haga una doble verificación en los datos de los candidatos a grado en los nombres, apellidos, documento de identidad, lugar de expedición, denominación de género del título a otorgar.</t>
  </si>
  <si>
    <t>Revisión permanente y buen manejo del sistema de información, reporte oportuno de errores a la plataforma y realización de la impresión de actas y diplomas únicamente una vez corregidos y validados los datos del acta.</t>
  </si>
  <si>
    <t>La impresión de diplomas se realiza exclusivamente en la Oficina de Secretaría General para garantizar mayor control.
El jefe de oficina verifica el contenido y los soportes del documento a expedir y procede a la firma correspondiente de diplomas, certificaciones, constancias, autenticaciones y fondos negros.
Registro obligatorio de la información en los libros de registro de diplomas y en los libros de actas de grado.
Todas las certificaciones, constancias, autenticaciones y fondos negros deben llevar la firma del jefe de oficina como mecanismo de control.</t>
  </si>
  <si>
    <t>Líder del proceso de Secretaría General y personal asignado.</t>
  </si>
  <si>
    <t>El jefe de oficina solicita y promueve capacitaciones periódicas sobre inclusión y no discriminación, fomenta una cultura organizacional incluyente dentro de la dependencia e incorpora materiales y elementos de accesibilidad relacionados con los procesos de atención al usuario, garantizando la atención adecuada a personas que lo requieran.</t>
  </si>
  <si>
    <t>En la Oficina de Secretaría General establecerá el uso obligatorio del correo institucional como único canal autorizado para el suministro de información sensible o delicada, la cual solo podrá ser remitida previa autorización expresa del jefe de la dependencia, garantizando que la información de carácter público se entregue conforme a los lineamientos de transparencia. Adicionalmente, se mantendrá la confidencialidad de la información institucional mediante la adecuada reserva, custodia y archivo de los libros de registros, actas y documentación sensible de la Universidad, fortaleciendo los controles para el acceso, manejo y conservación de la información, en concordancia con las políticas de seguridad de la información y el Sistema Integrado de Gestión.</t>
  </si>
  <si>
    <t>Aprobación de acuerdo de programación anual de sesiones del Consejo Académico
Programación de fechas de radicación de solicitudes ante el Consejo Superior y/o Consejo Académico
Programación de fechas de envío de convocatoria a los miembros del Consejo Superior y/o Consejo Académico</t>
  </si>
  <si>
    <t>Secretaría General / Funcionario encargado del proceso</t>
  </si>
  <si>
    <t>Cumplimiento de las fechas de radicación de documentos ante el Consejo Superior y/o Consejo Académico</t>
  </si>
  <si>
    <t>Secretaría General / Funcionario encargado del proceso
Funcionario encargado del proceso origen del Proyecto de Acuerdo</t>
  </si>
  <si>
    <t>Confirmación de la recepción del orden del día</t>
  </si>
  <si>
    <t>FDE-SG-04 v. 00 Entrega de Resoluciones
Citación
FDE.SG-01 Notificación Actos Administrativos
FDE.SG-02 Notificación Actos Administrativos Masivos
FDE.SG-24 Notificación por Medios Electrónicos
FDE.SG-25 Notificación por Aviso</t>
  </si>
  <si>
    <t>Cronograma anual de periodos de representación</t>
  </si>
  <si>
    <t>Cumplimiento de las actividades propuestas en el cronograma de elecciones</t>
  </si>
  <si>
    <t>Secretaría General</t>
  </si>
  <si>
    <t xml:space="preserve">Determinar las acciones necesarias para recibir, tramitar y resolver de manera oportuna y con calidad, los PQRSDF requeridos por la comunidad en general, mediante la unificación de los diferentes canales de comunicación y atención establecidos por la Universidad de Pamplona; gestionando la participación ciudadana y fortaleciendo las medidas de transparencia de la gestión institucional para favorecer la adecuada atención a las partes interesadas. </t>
  </si>
  <si>
    <t>Vencimiento de términos  en las respuestas a peticiones, quejas, reclamos presentados por los usuarios para favorecimiento de un tercero</t>
  </si>
  <si>
    <t xml:space="preserve"> Falta de ética profesional y uso indebido de la información reservada y clasificada y de terceros.</t>
  </si>
  <si>
    <t xml:space="preserve"> Falta de gestión y trámite por parte del funcionario encargado del proceso  de las PQRSDF interpuestas a la Institución.  </t>
  </si>
  <si>
    <t>Determinar las acciones necesarias para recibir, tramitar y resolver de manera oportuna y con calidad, los PQRSDF requeridos por la comunidad en general, mediante la unificación de los diferentes canales de comunicación y atención establecidos por la Universidad de Pamplona; gestionando la participación ciudadana y fortaleciendo las medidas de transparencia de la gestión institucional para favorecer la adecuada atención a las partes interesadas.</t>
  </si>
  <si>
    <t xml:space="preserve"> Falta de verificación de los contenidos que deben estar publicados y actualizados según los principios de transparencia y acceso a la información pública  </t>
  </si>
  <si>
    <t xml:space="preserve"> Falta de diligenciamiento  por parte de los usuarios de la encuesta de percepción del producto y/o servicio de las partes interesadas.</t>
  </si>
  <si>
    <t xml:space="preserve"> Pérdida de la capacidad de tramitar PQRSDF debido a fallas tecnológicas y cibernéticas en los aplicativos web de uso constante en la dependencia (MÓDULO PQRSDF, CHAT EN LÍNEA, WHATSAPP Y CORREO ELECTRÓNICO) que generan demora en las respuestas</t>
  </si>
  <si>
    <t xml:space="preserve"> El personal de las dependencias desconoce o no aplica correctamente los protocolos de atención.</t>
  </si>
  <si>
    <t>Dificultades para reportar casos de discriminación y exclusión.</t>
  </si>
  <si>
    <t xml:space="preserve"> Insuficiente sensibilización y formación sobre no discriminación e inclusión universal</t>
  </si>
  <si>
    <t>1. Incumplimiento a la normatividad vigente.           2. Sanciones legales y disciplinarias</t>
  </si>
  <si>
    <t>Líder del Proceso de Atención al  Ciudadano y Transparencia y equipo de apoyo</t>
  </si>
  <si>
    <t>30 de enero 
01 de abril
01 de julio
01 de octubre 
del 2026</t>
  </si>
  <si>
    <t>30 de marzo 
30 de junio
30 de septiembre
30 de diciembre 
del 2'26</t>
  </si>
  <si>
    <t>1, Desconocimiento de las responsabilidades en el manejo de información.                           
2, Desconocimiento del proceso, actividad o procedimiento.                 
3, Falta de actividades de sensibilización.                             
4, Falta de ética profesional por parte de los funcionarios.</t>
  </si>
  <si>
    <t>1, Pérdida de credibilidad en la imagen y reputación institucional.
2, Incumplimiento de requisitos legales.                                
3, Sanciones legales y disciplinarias</t>
  </si>
  <si>
    <t xml:space="preserve">01 de Abril del 2026
01 de octubre del 2025
</t>
  </si>
  <si>
    <t>30 de abril del 2026
30 de octubre del 2026</t>
  </si>
  <si>
    <t>1, Falta de compromiso por parte del funcionario de la dependencia asignada para cumplir con los términos legalmente establecidos para gestionar y dar respuesta.
2, Negligencia y/o descuido</t>
  </si>
  <si>
    <t>1, Incumplimiento de los requisitos legales.
2, Sanciones disciplinarias, acciones constitucionales en contra de la entidad.</t>
  </si>
  <si>
    <t>semestral cierre el 1 de julio</t>
  </si>
  <si>
    <t xml:space="preserve">1.  Demora en la respuesta o información de trámite de las PQRSDF presentadas en los aplicativos web.      
                                                   2.  Sanciones disciplinarias y judiciales por la imposibilidad de gestión de las PQRSDF y vencimiento de términos.   </t>
  </si>
  <si>
    <t xml:space="preserve">27 de febrero
27 de abril
27 de Junio
27 de agosto
27 de octubre
27 de diciembre
</t>
  </si>
  <si>
    <t xml:space="preserve">28 de febrero
28 de abril
28 de Junio
28 de agosto
28 de octubre
28 de diciembre
</t>
  </si>
  <si>
    <t>1. Falta de socialización o capacitación sobre el protocolo de atención a casos de discriminación o exclusión. 
2. Protocolos que no están adaptados a las necesidades actuales o normativas legales vigentes</t>
  </si>
  <si>
    <t>1, Atención deficiente o inadecuada a las personas afectadas.
2, Incremento en la insatisfacción y desconfianza hacia la institución.
3, Riesgo de sanciones legales por incumplimiento de normativas relacionadas con la atención a casos de discriminación.</t>
  </si>
  <si>
    <t>1 de mayo
1 de octubre</t>
  </si>
  <si>
    <t>30 de mayo
30 de octubre</t>
  </si>
  <si>
    <t>1, Canales de denuncia inadecuados o no confidenciales.
2, Miedo a represalias o falta de confianza en los procesos de investigación.</t>
  </si>
  <si>
    <t>1,Repetición de conductas inapropiadas sin consecuencias.
2, Deterioro del bienestar de las víctimas y daño reputacional a la universidad.
.</t>
  </si>
  <si>
    <t>1 de abril 2026
1 de septiembre 2026</t>
  </si>
  <si>
    <t>30 de abril  2026
 2026
30 de septiembre 2026</t>
  </si>
  <si>
    <t>1, Falta de programas educativos sobre diversidad, inclusión y equidad.
2, Escasa priorización del tema en la estrategia organizacional.
3, Ausencia de aliados externos o expertos en el tema.</t>
  </si>
  <si>
    <t>1, Persistencia de prejuicios y estereotipos entre los miembros de la organización.
2, Ambiente laboral o académico que no fomenta la inclusión, lo que afecta el bienestar de las personas.
3, Incremento de conflictos internos relacionados con actitudes discriminatorias
.</t>
  </si>
  <si>
    <t>1 de mayo 2026
1 de octubre 2026</t>
  </si>
  <si>
    <t>30 de mayo  2026
 2026
30 de octubre 2026</t>
  </si>
  <si>
    <t>El equipo de apoyo se rige a la aplicabilidad del procedimiento del PQRSDF, mediante control y seguimiento a todas las solicitudes allegadas a la institución y de igual forma, se realizan socializaciones a los funcionarios administrativos para mitigar este riesgo.</t>
  </si>
  <si>
    <t xml:space="preserve">La Oficina de Atención al Ciudadano y Transparencia tiene establecido el MDE.AT-01 v.00, Protocolo de Atención al Ciudadano con Diversidad Funcional, y el MDE.AT-01 v.00,Manual de Atención al Ciudadano, el cual se difundirán mediante senbilizaciones a las diferentes dependencias administrativas y canales e difusión disponibles </t>
  </si>
  <si>
    <t>PDE.AT-01 Trámite de Peticiones, Quejas, Reclamos,   Sugerencias, Denuncias y Felicitaciones</t>
  </si>
  <si>
    <t>PDE.AT-01 Trámite de Peticiones, Quejas, Reclamos, Sugerencias, Denuncias y Felicitaciones</t>
  </si>
  <si>
    <t>PDE.AT-02 Encuesta de Percepción del Producto/Servicio de las Partes Interesadas</t>
  </si>
  <si>
    <t>PDE.AT-03 Control de la información y transparencia</t>
  </si>
  <si>
    <t>Atención al Graduado</t>
  </si>
  <si>
    <t>Afianzar el vínculo de los graduados con la Universidad, a través, de la aplicación de políticas y estrategias que favorezcan la inserción laboral, el continuo desarrollo profesional y la participación</t>
  </si>
  <si>
    <t>PIS.EG-03 Seguimiento a Egresados</t>
  </si>
  <si>
    <t>Información incompleta o desactualizada de los graduados en los sistemas institucionales</t>
  </si>
  <si>
    <t>Barreras para la inclusión de graduados con discapacidad en los instrumentos de seguimiento</t>
  </si>
  <si>
    <t>Manejo inadecuado de la información personal de los graduados</t>
  </si>
  <si>
    <t>PIS.EG-02 Encuentro de Egresados</t>
  </si>
  <si>
    <t>Barreras de accesibilidad para la inclusión de graduados con discapacidad en los encuentros institucionales</t>
  </si>
  <si>
    <t>Limitaciones en la efectividad de la divulgación de los encuentros de graduados a la población objetivo</t>
  </si>
  <si>
    <t>• Ausencia de caracterización integral y actualizada de los graduados con discapacidad.
• Instrumentos de seguimiento que no incorporan de manera sistemática criterios de accesibilidad.
• Uso de canales de recolección de información que no consideran ajustes razonables según el tipo de discapacidad.</t>
  </si>
  <si>
    <t>La Oficina de Atención al Graduado implementa estrategias de seguimiento inclusivas dirigidas a graduados con discapacidad caracterizados, mediante la aplicación de instrumentos y canales de comunicación ajustados a sus necesidades de accesibilidad.</t>
  </si>
  <si>
    <t>Técnico Administrativo</t>
  </si>
  <si>
    <t>01 de febrero del 2026</t>
  </si>
  <si>
    <t>30 de noviembre del 2026</t>
  </si>
  <si>
    <t>Uso de información personal de graduados por fuera de las finalidades establecidas en los procedimientos institucionales.</t>
  </si>
  <si>
    <t>1. La Oficina de Atención al Graduado define y socializa los lineamientos para el uso de la información personal de los graduados en los procesos de seguimiento, mediante comunicaciones institucionales dirigidas a los programas académicos.</t>
  </si>
  <si>
    <t>•Selección de espacios físicos sin condiciones de accesibilidad.
•Ausencia de apoyos técnicos o ajustes razonables para la participación.
•Información limitada sobre las necesidades específicas de accesibilidad de los graduados.</t>
  </si>
  <si>
    <t>La Oficina de Atención al Graduado incorpora ajustes razonables en la planeación de los encuentros, mediante la aplicación de medidas de accesibilidad acordes con la caracterización de los graduados con discapacidad.</t>
  </si>
  <si>
    <t>•Uso de canales de comunicación no articulados entre dependencias.
•Información desactualizada de los datos de contacto de los graduados.
•Difusión de la información con tiempos limitados de anticipación.</t>
  </si>
  <si>
    <t>La Oficina de Atención al Graduado fortalece la estrategia de divulgación de los encuentros, mediante la articulación con los programas académicos y la programación anticipada de las convocatorias.</t>
  </si>
  <si>
    <t>Oficina de atención al graduado y programa académico.</t>
  </si>
  <si>
    <t>Actualización no sistemática de datos, dependencia de autogestión del graduado.</t>
  </si>
  <si>
    <t>1. La Oficina de Atención al Graduado requerirá al CIADTI el diseño y desarrolla el Sistema de Información, guía y acompañamiento al graduado.</t>
  </si>
  <si>
    <t>Líder del Proceso de Gestión de Talento Humano</t>
  </si>
  <si>
    <t>15 de febrero del 2026</t>
  </si>
  <si>
    <t>20 de febrero del 2026</t>
  </si>
  <si>
    <t>2. La Oficina de Atención al Graduado diseña y divulga el programa de seguimiento al graduado, mediante la definición y socialización de lineamientos y actividades institucionales.</t>
  </si>
  <si>
    <t>30 de junio del 2026</t>
  </si>
  <si>
    <t>Afectación de reportes institucionales y de la toma de decisiones de los programa académicos en procesos de acreditación y renovación de registro calificado</t>
  </si>
  <si>
    <t>Limitaciones en la inclusión de graduados con discapacidad en los procesos de seguimiento institucional.
Información incompleta para el análisis del impacto de las acciones dirigidas a esta población.
• Incumplimiento del enfoque de inclusión, equidad y no discriminación.
• Afectación de la percepción institucional frente a la atención diferencial.</t>
  </si>
  <si>
    <t>Vulneración de los principios de confidencialidad, privacidad y protección de datos personales de los graduados.
Presentación de quejas, reclamaciones o solicitudes de aclaración por parte de los graduados respecto al uso de su información.
•Incumplimiento de la política institucional de uso y tratamiento de la información personal.
•Afectación de la confianza de los graduados y de la imagen institucional.</t>
  </si>
  <si>
    <t>Exclusión de graduados con discapacidad en los encuentros.
Incumplimiento del enfoque de inclusión y no discriminación.</t>
  </si>
  <si>
    <t>Alcance limitado de la convocatoria a los encuentros.
Dificultades para lograr los objetivos del encuentro.
•Afectación de la percepción institucional sobre la gestión del proceso.</t>
  </si>
  <si>
    <t>La oficina de Atención al Graduado y los Programas Académicos, promueven la aplicación periódica de instrumentos de seguimiento propios y del OLE, a través de los diferentes canales de comunicación y estrategias de seguimiento.
La Oficina de Registro y Control Académico garantiza el diligenciamiento de la Encuesta OLE – Momento 0 como requisito para inscripción a grados.
La Oficina de Atención al Graduado realiza el seguimiento a los graduados mediante la aplicación de las encuestas OLE – Momentos 1 y 5, a través de la gestión de la base de datos institucional y el envío de los instrumentos a los correos electrónicos registrados.
La Oficina de Atención al Graduado y los programas académicos, desarrolla actividades institucionales dirigidas a los graduados que permiten el levantamiento y la actualización de información para el seguimiento.</t>
  </si>
  <si>
    <t>La Oficina de Atención al Graduado adelanta la caracterización de la población de graduados con discapacidad, mediante la recopilación y análisis de información que permite identificar sus condiciones y necesidades de accesibilidad.
La Oficina de Atención al Graduado implementa el uso de canales alternativos de comunicación para el seguimiento a graduados con discapacidad, mediante medios digitales, telefónicos o personalizados, según la necesidad identificada.</t>
  </si>
  <si>
    <t xml:space="preserve">La Universidad de Pamplona establece la Política de uso y tratamiento de la información personal, privacidad y confidencialidad de los datos, la cual es aplicada como marco normativo para el manejo de la información contenida en las bases de datos institucionales.
La Oficina de Atención al Graduado remite la Política de uso y tratamiento de la información personal al dar respuesta a las solicitudes de bases de datos realizadas por dependencias académicas, como mecanismo de control y sensibilización sobre el uso adecuado de la información.  </t>
  </si>
  <si>
    <t>La Oficina de Atención al Graduado considera criterios de accesibilidad en la organización de los encuentros de graduados, mediante la selección de espacios accesibles y el uso de modalidades virtuales.</t>
  </si>
  <si>
    <t>La Oficina de Atención al Graduado divulga los encuentros de graduados a través de los canales institucionales disponibles, mediante el envío de información a la base de datos de graduados y el uso de medios digitales.</t>
  </si>
  <si>
    <t>CEDIMOL</t>
  </si>
  <si>
    <t>Alteración de las muestras y reactivos que se almacenan en refrigeración por perdida del fluido eléctrico.</t>
  </si>
  <si>
    <t>Uso inadecuado de los equipos del laboratorio</t>
  </si>
  <si>
    <t>Acceso no autorizado a las bases de datos</t>
  </si>
  <si>
    <t>PPI.CD-02 Procesamiento de Muestras Biológicas</t>
  </si>
  <si>
    <t xml:space="preserve">No contingencia de agentes biológicos. </t>
  </si>
  <si>
    <t>Eventos adversos en la toma y procesamiento de  material biológico.</t>
  </si>
  <si>
    <t>Contaminación del ambiente, muestras, reactivos y del personal.</t>
  </si>
  <si>
    <t>Pérdida de cadena de frio de las muestras y reactivos.
Daño en muestras y reactivos.</t>
  </si>
  <si>
    <t>Líder del Proceso y personal del laboratorio</t>
  </si>
  <si>
    <t>01 de diciembre del 2026</t>
  </si>
  <si>
    <t>20 de diciembre del 2026</t>
  </si>
  <si>
    <t>daños a activos fijos/eventos externos</t>
  </si>
  <si>
    <t xml:space="preserve">Inadecuada manipulación de los equipos del laboratorio </t>
  </si>
  <si>
    <t>Retrasos en la ejecución de proyectos de investigación.
Resultados erróneos, no reproducibles o no confiables.
Costos elevados por reparación o reemplazo de equipos.</t>
  </si>
  <si>
    <t xml:space="preserve">Fallas tecnológicas </t>
  </si>
  <si>
    <t>Bajo nivel de seguridad en los servidores del laboratorio.</t>
  </si>
  <si>
    <t>Ingeniero</t>
  </si>
  <si>
    <t xml:space="preserve">usuarios, productos y prácticas </t>
  </si>
  <si>
    <t>Contaminación del ambiente y del personal</t>
  </si>
  <si>
    <t xml:space="preserve">Pérdida del control biológico de las áreas del laboratorio.
Contaminación cruzada entre muestras, equipos y superficies.
Diseminación de agentes biológicos fuera del laboratorio.  </t>
  </si>
  <si>
    <t>Líder del Proceso</t>
  </si>
  <si>
    <t xml:space="preserve">ejecución y administración de procesos </t>
  </si>
  <si>
    <t>Maniobras inadecuadas en el momento de la toma y procesamiento de muestras biológicas</t>
  </si>
  <si>
    <t>Lesiones físicas.
Exposición del personal a agentes biológicos.
Accidentes laborales.
Resultados poco confiables</t>
  </si>
  <si>
    <t xml:space="preserve">Manipulación de los equipos por parte de profesionales capacitado y autorizado. 
Contratación, verificación y capacitación al personal del laboratorio. Diligenciamiento del formato de uso de equipos </t>
  </si>
  <si>
    <t>Contratación de personal capacitado.
Contratar Personal capacitado</t>
  </si>
  <si>
    <t>01 de noviembre del 2026</t>
  </si>
  <si>
    <t>01 de febrero del 2026 
(informe cuatrimestral)</t>
  </si>
  <si>
    <t xml:space="preserve">30 de noviembre del 2026 </t>
  </si>
  <si>
    <t>20 de diciembre del 2026 
(informe cuatrimestral)</t>
  </si>
  <si>
    <t>Contratación e inducción del personal: 1 de febrero de 2026.
Actualización documental: 1 de noviembre de 2026</t>
  </si>
  <si>
    <t>Gestión, Servicios y Práctica Jurídica Académica</t>
  </si>
  <si>
    <t>Orientar mediante los procesos de docencia y proyección social de la Universidad de Pamplona, la práctica en la formación jurídica y la proyección profesional de los estudiantes de los últimos dos (02) años del Programa de Derecho, para proveerlos de las habilidades y competencias cognitivas, interpretativas y comunicativas, adecuadas para el ejercicio responsable de la profesión de Abogado (a) mediante el servicio social que prestan en aras de garantizar el acceso a la justicia de la comunidad vulnerable.</t>
  </si>
  <si>
    <t>PGA.CC-01 “Prestación del Servicio en el Centro de Conciliación”</t>
  </si>
  <si>
    <t>Estructurar instrumentos, procedimientos, formatos y guías con imprecisiones legales y técnicas</t>
  </si>
  <si>
    <t>No contar con la Contratación de personal administrativo y docente para el Centro de Conciliación en los períodos intersemestrales</t>
  </si>
  <si>
    <t>PGA.CC-02 “Prestación del Servicio en el Consultorio Jurídico”</t>
  </si>
  <si>
    <t>No contar con la Contratación de personal administrativo y docente para el Consultorio Jurídico en los períodos intersemestrales</t>
  </si>
  <si>
    <t>Favorecimiento a estudiantes con las notas asignadas en Consultorio Jurídico y Centro de Conciliación</t>
  </si>
  <si>
    <t>Perdida de información de gestión y mal uso de datos sensibles consolidados en la atención al público y en la representación de terceros</t>
  </si>
  <si>
    <t>PGA.CC-03 “Suscripción de Acuerdo de Apoyos y/o Directivas Anticipadas”</t>
  </si>
  <si>
    <t>Discriminación en los entornos de atención al público con discapacidades.</t>
  </si>
  <si>
    <t>Riesgos legales y disciplinarios
Afectación a la calidad académica y prestación del servicio
Observaciones de entes de control como el Ministerio de Justicia</t>
  </si>
  <si>
    <t>QUIÉN
Líder del Proceso de Gestión, Servicios y Práctica Jurídica Académica
QUÉ
Requerimiento al equipo de la oficina del SIG con el fin de obtener respuesta respecto a la aprobación o inadmisión de los cambios realizados.
CÓMO
Enviando a través de correo electrónico requerimientos a la oficina del SIG con el fin de obtener pronta respuesta respecto a las acciones a realizar.</t>
  </si>
  <si>
    <t>Líder del Proceso de Gestión, Servicios y Práctica Jurídica Académica</t>
  </si>
  <si>
    <t>02 de febrero del 2026</t>
  </si>
  <si>
    <t>Proceso de contratación sujeto a directrices institucionales.</t>
  </si>
  <si>
    <t>21 de enero del 2026</t>
  </si>
  <si>
    <t>28 de febrero del 2026</t>
  </si>
  <si>
    <t>La afinidad entre docentes, directivos y personal administrativo con los estudiantes de Consultorio Jurídico y Centro de Conciliación.
Revisiones de carpeta intersemestrales y semestrales.</t>
  </si>
  <si>
    <t>Retraso en los procesos legales.
Ausencia de imparcialidad y corrupción en los procesos internos de Consultorio Jurídico y Centro de Conciliación.
Eventuales procesos disciplinarios en contra de docentes, estudiantes y administrativos conforme a la normatividad vigente.</t>
  </si>
  <si>
    <t>23 de febrero del 2026</t>
  </si>
  <si>
    <t>27 de febrero del 2026</t>
  </si>
  <si>
    <t>El constante cambio de asesores, personal administrativo, personal de apoyo, estudiantes
Alto volumen de información que se maneja de manera física y virtual, dificultando su conservación, continuidad y seguridad.</t>
  </si>
  <si>
    <t>Perdida de información por indebido almacenamiento y gestión interna.
Mal uso de datos sensibles e información confidencial recopilada en los procesos de atención a los usuarios y representación de terceros.
Casos de corrupción en procesos legales, con la información recolectada y filtrada.</t>
  </si>
  <si>
    <t>QUIÉN
Equipo Administrativo del Proceso de Gestión, Servicios y Práctica Jurídica Académica
QUÉ
Creación de expedientes digitales restringidos y creación de cronograma de préstamo de carpetas físicas sólo durante revisión de carpetas intersemestral.
CÓMO
Restricción de permisos de acceso a expedientes digitales sólo a los actores directos del caso asignado y publicación en el tablero de anuncios del consultorio de cronogramas de préstamo de expedientes físicos en revisiones de carpetas.</t>
  </si>
  <si>
    <t>Granja Experimental Villa Marina</t>
  </si>
  <si>
    <t>Apoyar la gestión académica, investigación e interacción social a través de la prestación de servicios existentes en la Granja Experimental Villa Marina y promover el cuidado del medio ambiente</t>
  </si>
  <si>
    <t xml:space="preserve">Posibilidad de establecer precios de manera inadecuada </t>
  </si>
  <si>
    <t>Desviación de recursos públicos o apropiación indebida de recaudos.</t>
  </si>
  <si>
    <t xml:space="preserve">Interrupción en la producción pecuaria </t>
  </si>
  <si>
    <t>Pérdida o muerte de semovientes</t>
  </si>
  <si>
    <t xml:space="preserve">Cierre sanitario de la Granja </t>
  </si>
  <si>
    <t>Deterioro de equipos e instalaciones por falta del recurso humano o financiero</t>
  </si>
  <si>
    <t>PGA.GR-07
Sistema de Manejo Integrado de la
Producción Agrícola</t>
  </si>
  <si>
    <t>Posibilidad de desabastecimiento de insumos</t>
  </si>
  <si>
    <t xml:space="preserve">PLA-02 "Prestación del Servicio de Laboratorio" </t>
  </si>
  <si>
    <t>Posibilidad que los estudiantes con condiciones especiales no puedan participar adecuadamente en las prácticas de la granja experimenta Villa Marina, afectando su desarrollo académico y profesional.</t>
  </si>
  <si>
    <t xml:space="preserve">Establecimiento de  precios de venta no alineados con  las condiciones actuales del mercado.
Desface en los datos contenidos en los informes de inventario, ventas y estudios de mercado al momento de la toma de decisiones por parte del Consejo de Granja.
Errores en la valoración de inventarios.
</t>
  </si>
  <si>
    <t xml:space="preserve">Detrimento del patrimonio institucional
Déficit operativo al no cubrir los costos reales de producción o
Pérdida de ingresos potenciales por establecer precios  altos </t>
  </si>
  <si>
    <t xml:space="preserve">Se propone continuar ejecutando los controles existentes </t>
  </si>
  <si>
    <t>Director de la Granja</t>
  </si>
  <si>
    <t>15 de enero del 2026</t>
  </si>
  <si>
    <t>31 de diciembre del 2026</t>
  </si>
  <si>
    <t>Manipulación de soportes de pago electrónicos o consignaciones 
Debilidad en el control de arqueos de caja 
  Ocultar ingresos antes de su reporte oficial en el software GESTASOFT."</t>
  </si>
  <si>
    <t>Detrimento patrimonio institucional. 
Procesos disciplinarios  
Pérdida de confianza institucional.</t>
  </si>
  <si>
    <t>El Funcionario delegado realiza la verificación manual de los soportes de pago (consignaciones o transferencias) y procede con la generación de la factura electrónica a través del software GESTASOFT. Posteriormente, el funcionario designado consolida mensualmente la información en el formato FPT-12 'Reporte de Pago', anexando los soportes físicos y digitales, los cuales son remitidos al proceso de Pagaduría, Tesorería y Control Interno para su revisión. Como complemento, la oficina de Contabilidad y Presupuesto realiza arqueos de caja periódicos para validar la existencia física de valores frente a los reportes del sistema.</t>
  </si>
  <si>
    <t xml:space="preserve">Falta de un rubro especifico para la compra  de suministro, de concentrados y medicamentos.
Demora en la adquisición de suministros  y  medicamentos.
</t>
  </si>
  <si>
    <t>Enfermedades, mal nutrición de semovientes.
Detrimento del patrimonio público por muerte de semovientes.</t>
  </si>
  <si>
    <t xml:space="preserve"> El consejo de granja al inicio de la vigencia  aprueba  el presupuesto con la proyección de las  necesidades de insumos, concentrados y medicamentos dejando evidencia en FAC-08 “Acta de Reunión”  .</t>
  </si>
  <si>
    <t>Consejo de Facultad
Director de la Granja</t>
  </si>
  <si>
    <t>16 de enero del 2026</t>
  </si>
  <si>
    <t xml:space="preserve">Detrimento del patrimonio institucional.
Gastos imprevistos en cuarentenas, desinfección masiva de instalaciones y eliminación de cadáveres bajo normas ambientales.
 </t>
  </si>
  <si>
    <t xml:space="preserve">El personal designado realiza las revisiones sanitarias quincenales obligatorias y las registra en el formato FGA.GR-18 “Historia Clínica y Control de Tratamientos” para el monitoreo de la salud animal. Así mismos registra en los formatos  FGA.GR-32 “Baja
de Semovientes” (salida por venta o muerte)  y FGA.GR-19“Necropsia”. cada vez un animal  fallece.
</t>
  </si>
  <si>
    <t>Consejo de Facultad
Director de la Granja
Personal asignado</t>
  </si>
  <si>
    <t>15 de diciembre del 2026</t>
  </si>
  <si>
    <t>Omisión en los protocolos de bioseguridad.
Omisión en la aplicación del plan de vacunación, desparasitación o control de vectores.
Presencia de enfermedades de control en zonas aledañas a la Granja Villa Marina.
Ingreso de alimento concentrado o agua con presencia de patógenos o micotoxinas.</t>
  </si>
  <si>
    <t>Suspensión de la comercialización de productos y servicios por orden de las autoridades competentes.
Afectación de la imagen institucional ante los entes reguladores y la comunidad académica, dificultando futuros convenios o certificaciones.</t>
  </si>
  <si>
    <t>Cada 15 días el personal designado  debe realizar  revisión sanitaria general de las explotaciones pecuarias con el objetivo de determinar animales con signos de enfermedad que requieran tratamiento. A los animales que se encuentren enfermos se les realiza manejo médico veterinario. Estos datos se deben consignar en el FGA.GR-18 “Historia Clínica y Control de Tratamientos”</t>
  </si>
  <si>
    <t>el personal designado presenta Informe de vigilancia epidemiológica al director de la granja, con el análisis técnico  de las tendencias de morbilidad y mortalidad registradas en los formatos FGA.GR-18 (Historias Clínicas) y FGA.GR-19 (Necropsias), con el fin de identificar patologías recurrentes y ajustar  los protocolos de bioseguridad y el plan de manejo sanitario de la Granja,</t>
  </si>
  <si>
    <t xml:space="preserve">Director de la Granja
Personal designado
 </t>
  </si>
  <si>
    <t xml:space="preserve">Disminución de índices productivos  pecuarios de la granja. 
Pérdida de productos  pecuarios. 
 Pérdida de equipos por falta de mantenimiento. 
Daños en las instalaciones por condiciones climáticas. </t>
  </si>
  <si>
    <t>El director de las granja al inicio de la vigencia proyecta  el presupuesto de insumos, alimentos y
medicamentos y lo presenta  al consejo de granja para su aprobación.</t>
  </si>
  <si>
    <t>16 de febrero del 2026</t>
  </si>
  <si>
    <t xml:space="preserve">Falta de dinero para la compra  de suministros  agrícolas.
 No contar con un stock  insumos  (fertilizantes, plaguicidas) que permita cubrir retrasos en la contratación o suministro.
</t>
  </si>
  <si>
    <t xml:space="preserve"> Disminución de índices productivos agrícolas.
 Pérdida de productos agrícolas.
 </t>
  </si>
  <si>
    <t xml:space="preserve"> El consejo de granja aprueba  el presupuesto anual con la proyección técnica de necesidades de insumos,  dejando evidencia en FAC-08 “Acta de Reunión” </t>
  </si>
  <si>
    <t>Consejo de Facultad</t>
  </si>
  <si>
    <t>Demora en los trámites contractuales de personal que labora en la granja
Daño de equipos por falta de mantenimiento. 
Daños en las instalaciones por condiciones climáticas.</t>
  </si>
  <si>
    <t>La falta de fertilización o control fitosanitario oportu
Plagas no controladas, se puede perder la totalidad del lote de producción.
Disminución de índices productivos agrícolas.</t>
  </si>
  <si>
    <t xml:space="preserve"> El consejo de facultad aprueba  el presupuesto anual con la proyección técnica de necesidades de  dejando evidencia en FAC-08 “Acta de Reunión” </t>
  </si>
  <si>
    <t xml:space="preserve"> Exclusión de las actividades prácticas esenciales para su formación, afectando su aprendizaje y desempeño académico.
 Limitación para el ingreso al desarrollo de las prácticas académicas propias de los programas.</t>
  </si>
  <si>
    <t>Director de la Granja
Director de Bienestar Universitario</t>
  </si>
  <si>
    <t>1 de marzo  del 2026</t>
  </si>
  <si>
    <t>1 de septiembre del 2026</t>
  </si>
  <si>
    <t>El Director de Granja controla los permisos de acceso a las software  Gestasoft y correo de la Granja Villa Marina.</t>
  </si>
  <si>
    <t>El director de Granja cada vez que finalice la contratación del personal asignado al manejo de Gestasoft y del correo de la granja cambiara claves con el fin de quitar el acceso</t>
  </si>
  <si>
    <t>PGA.GR-08 
Sistema Integrado de la Producción Pecuaria</t>
  </si>
  <si>
    <t>PGA.GR-09 Comercialización Granja Experimental Villa
Marina</t>
  </si>
  <si>
    <t>Gestión de Laboratorios</t>
  </si>
  <si>
    <t>Planificar y controlar la prestación del servicio de los laboratorios que contribuya a la formación académica y científica de nuestros  estudiantes</t>
  </si>
  <si>
    <t>PLA-01 Planificación, Solicitud y Asignación de Recursos</t>
  </si>
  <si>
    <t xml:space="preserve"> Posibilidad de afectación operativa en la planificación, a causa de recepción incompleta, errónea o extemporánea de los horarios de clase</t>
  </si>
  <si>
    <t>Posibilidad de afectación en la prestación del servicio, a causa de la insuficiencia de talento humano disponible de manera oportuna para satisfacer las necesidades de los laboratorios</t>
  </si>
  <si>
    <t>Posibilidad de afectación en la prestación del servicio de laboratorios, a causa de errores, omisiones o solicitudes extemporáneas en la identificación y requerimiento de reactivos, insumos, materiales y equipos necesarios para el desarrollo de las prácticas.</t>
  </si>
  <si>
    <t>Posibilidad de perdida de materiales, reactivos y equipos del laboratorio por préstamo,  mal uso o hurto.</t>
  </si>
  <si>
    <t>PLA-02 Prestación de Servicio de Laboratorio</t>
  </si>
  <si>
    <t>Posibilidad de afectación en la prestación segura del servicio de laboratorios, a causa del incumplimiento en la inducción sobre la prestación del servicio y las normas de bioseguridad establecidas</t>
  </si>
  <si>
    <t>Posibilidad de afectación en la prestación del servicio de laboratorio, a causa de una planificación inadecuada de las prácticas por errores, omisiones o envío extemporáneo de las solicitudes de materiales, reactivos, insumos y equipos.</t>
  </si>
  <si>
    <t>Posibilidad de pérdida de la información digital, a causa de interrupciones en el suministro eléctrico o fallas en los equipos de cómputo.</t>
  </si>
  <si>
    <t>Posibilidad de afectación en el acceso equitativo a la prestación del servicio de laboratorio, sin distinción de sexo, raza, orientación sexual, religión u otras condiciones personales.</t>
  </si>
  <si>
    <t xml:space="preserve">Procedimiento de Gestión Integral de Residuos
</t>
  </si>
  <si>
    <t>Consolidar el plan de gestión integral de residuos, de manera que permitan generar una
cultura institucional, que oriente al cambio progresivo de los hábitos y costumbres en la
utilización de los recursos naturales y en el manejo de los residuos, el lugar de origen,
almacenamiento, y disposición final; en el marco de la sensibilización ciudadana para
asumir la responsabilidad ambiental y sanitaria.</t>
  </si>
  <si>
    <t>PLA-05 Procedimiento de Gestión Integral de Residuos Hospitalarios y Similares</t>
  </si>
  <si>
    <t>Manejo de residuos peligrosos y no peligrosos en áreas sin requisitos  de diseño construcción y seguridad para prevenir la contaminación ambiental y proteger la salud humana.</t>
  </si>
  <si>
    <t>Diseño, elaboración y Mantenimiento de la ruta sanitaria</t>
  </si>
  <si>
    <t>Procedimiento de Gestión Integral de Residuos</t>
  </si>
  <si>
    <t>Aprovechamiento y reciclaje sin espacio físico.</t>
  </si>
  <si>
    <t>Capacitaciones y Divulgación del PGIRHS</t>
  </si>
  <si>
    <t>Planificar, ejecutar y controlar la prestación del servicio de laboratorio con un talento humano competente que contribuya y apoye a la Formación académica y científica de nuestros estudiantes</t>
  </si>
  <si>
    <t>PLA-06 Prestación del Servicio Clínica de Pequeños Animales</t>
  </si>
  <si>
    <t>Riesgo asociado a la omisión, error o inconsistencia en el diligenciamiento de la historia clínica, lo cual puede generar información incorrecta del paciente y del propietario, afectando la trazabilidad del servicio, la toma de decisiones clínicas y la satisfacción del usuario.</t>
  </si>
  <si>
    <t>Riesgo de exposición biológica y lesiones físicas derivadas del contacto directo con el paciente animal durante el examen clínico, incluyendo mordeduras, arañazos y contacto con fluidos corporales potencialmente contaminantes.</t>
  </si>
  <si>
    <t>Riesgo de contaminación cruzada e infecciones intrahospitalarias ocasionadas por el contacto entre pacientes, deficiencias en los protocolos de limpieza y desinfección, y manejo inadecuado de animales hospitalizados.</t>
  </si>
  <si>
    <t>Riesgo de exposición a agentes biológicos y residuos anatomopatológicos, así como impacto emocional en el personal, debido a la manipulación del cadáver y al manejo del procedimiento sin la aplicación estricta de los protocolos establecidos.</t>
  </si>
  <si>
    <t>Riesgo de accidentes cortopunzantes, fallas anestésicas y complicaciones quirúrgicas, derivados del manejo de instrumental, la administración de anestesia y la complejidad del procedimiento quirúrgico.</t>
  </si>
  <si>
    <t>Riesgo de exposición a agentes biológicos y físicos, incluyendo el manejo de muestras biológicas potencialmente infecciosas y la exposición a radiación durante procedimientos de imagenología.</t>
  </si>
  <si>
    <t>Riesgo de autoinoculación, pinchazos accidentales y exposición a biológicos, durante la manipulación y aplicación de vacunas, así como en la disposición inadecuada de material cortopunzante.</t>
  </si>
  <si>
    <t>Riesgo administrativo y financiero relacionado con errores en la facturación, cobros incorrectos o registros inadecuados en el sistema, lo cual puede generar inconformidades de los usuarios y afectación económica institucional.</t>
  </si>
  <si>
    <t xml:space="preserve">Clínica Veterinaria de Pequeños Animales de la universidad de Pamplona </t>
  </si>
  <si>
    <t>Riesgo de inconsistencias contables y pérdida de información financiera, derivado del manejo inadecuado de recaudos, errores en consignaciones o fallas en los controles internos.</t>
  </si>
  <si>
    <t>Riesgo de pérdida, deterioro o falta de confidencialidad de la información clínica, debido a errores en el archivo físico, fallas en la digitalización o ausencia de respaldos adecuados</t>
  </si>
  <si>
    <t>Riesgo de accidentes laborales y errores clínicos asociados a la inexperiencia del estudiante en formación, cuando no existe supervisión adecuada o cumplimiento estricto de los protocolos establecidos.</t>
  </si>
  <si>
    <t>Riesgo de uso inadecuado de medicamentos o insumos vencidos, causado por deficiencias en el control de inventarios, rotulación incorrecta o almacenamiento inadecuado.</t>
  </si>
  <si>
    <t>Riesgo de exposición a agentes químicos y biológicos, durante las actividades de limpieza y desinfección, así como la posibilidad de contaminación de áreas clínicas por un manejo inadecuado de residuos.</t>
  </si>
  <si>
    <t xml:space="preserve"> Entrega extemporánea de los horarios de clase.</t>
  </si>
  <si>
    <t>El coordinador de laboratorios solicita mediante correo electrónico, a la oficina de Registro y Control Académico los horarios establecidos para los laboratorios, antes de comenzar cada periodo académico, con el fin de establecer los horarios de atención en las unidades de laboratorio.</t>
  </si>
  <si>
    <t>El coordinador de Laboratorios y secretaria, solicitará a la oficina de Registro y Control los horarios asignados a los laboratorios 2 veces al año al inicio de cada periodo académico, dejando como evidencia memorando digital y la información  enviada por la oficina de Registro y Control, para el establecimiento de los horarios de atención de las unidades de laboratorio.</t>
  </si>
  <si>
    <t>Coordinador de Laboratorios y Secretaria</t>
  </si>
  <si>
    <t>Primer periodo académico: 16 de febrero del 2026.
Segundo periodo académico: 17 de agosto del 2026</t>
  </si>
  <si>
    <t>Primer periodo académico: 23 de febrero del 2026.
Segundo periodo académico: 24 de agosto del 2026</t>
  </si>
  <si>
    <t>Incumplimiento en el desarrollo de las prácticas pedagógicas planificadas para cada asignatura</t>
  </si>
  <si>
    <t>El coordinador de laboratorios remite a las Facultades con copia a  Vicerrectoría Académica el consolidado de talento humano  necesario para el periodo  académico, antes de comenzar cada periodo académico, con el fin de garantizar la prestación y satisfacción del servicio de Laboratorio.</t>
  </si>
  <si>
    <t>El coordinador de Laboratorios y secretaria, remitirá a las facultades, según su naturaleza las necesidades de  talento humano al inicio de cada periodo académico, por medio de correo electrónico, dejando como evidencia el correo electrónico enviado y el correo de respuesta a la solicitud.</t>
  </si>
  <si>
    <t>Primer periodo académico: 2 de febrero del 2026.
Segundo periodo académico: 3 de agosto del 2026</t>
  </si>
  <si>
    <t>Primer periodo académico: 6 de febrero del 2026.
Segundo periodo académico: 6 de agosto del 2026</t>
  </si>
  <si>
    <t>Fallas en la identificación de necesidades
Errores en la cantidad o tipo de insumos
Retrasos en la solicitud</t>
  </si>
  <si>
    <t>El coordinador de laboratorios remite a las Facultades con copia a la Vicerrectoría académica, las necesidades identificadas para la prestación del servicio, mediante los siguientes formatos: FCT-05 "Estudio de conveniencia y oportunidad, Requerimiento de", al inicio de la vigencia, para satisfacer las solicitudes realizadas por los docentes para las prácticas de laboratorio.</t>
  </si>
  <si>
    <t>El coordinador de Laboratorios y secretaria, gestionará ante el ordenador del gasto, en el momento de la realización del presupuesto institucional para la siguiente vigencia, el presupuesto necesario para el funcionamiento de los laboratorios,  por medio de correo electrónico una vez al año, dejando como evidencia el correo electrónico enviado.</t>
  </si>
  <si>
    <t>19 de octubre de 2026</t>
  </si>
  <si>
    <t>23 de octubre de 2026</t>
  </si>
  <si>
    <t>24 de noviembre de 2026</t>
  </si>
  <si>
    <t>4 de diciembre de 2026</t>
  </si>
  <si>
    <t>La secretaria consolidará la información enviada por las facultades y unidades de laboratorio y  remitirá a las facultades, según su naturaleza al inicio de cada vigencia, los requerimientos para los laboratorios,  por medio de correo electrónico, dejando como evidencia el correo electrónico con los formatos de solicitud de cada requerimiento.</t>
  </si>
  <si>
    <t>2 de febrero de2026</t>
  </si>
  <si>
    <t>6 de febrero de 2026</t>
  </si>
  <si>
    <t>Desconocimiento y negligencia en el diligenciamiento de la documentación establecida  en procedimientos.
Beneficio particular de los responsables de laboratorio (auxiliares) y de usuarios (Profesores, estudiantes y administrativos)</t>
  </si>
  <si>
    <t>Deficiencia en la  prestación del servicio.
Detrimento del patrimonio institucional.</t>
  </si>
  <si>
    <t>El líder del proceso y el grupo de mejoramiento solicita a los auxiliares de laboratorio, informes mensuales sobre las observaciones registradas en el formato FLA-08. Además se determina la entrega de información trimestral, de prestación del Servicio de  Laboratorio basados en los formatos: FLA-08 Seguimiento y Evaluación del Servicio, FLA-38 Solicitud, Entrega y Evaluación del Servicio en Salas TIC y Laboratorio de Informática; Aplicará el Formato FLA-06 "Deudas" al terminar cada práctica; De la misma manera diligenciará el formato FLA-13 "Registro y Habilitación del Sistema" en el aplicativo de deudas en el CampusIT, con la finalidad de controlar y evitar la pérdida de materiales y reactivos.</t>
  </si>
  <si>
    <t>El Coordinador de Laboratorios y la secretaria solicitarán, durante la reunión de inducción al inicio de cada período académico, la entrega de informes mensuales. Además, cada trimestre requerirán la información necesaria para elaborar el indicador HLA-04, correspondiente a la Prestación del Servicio de Laboratorio. Como evidencia de estas solicitudes, se dejarán registros en el acta de reunión, correos electrónicos y circulares digitales enviadas a los auxiliares.</t>
  </si>
  <si>
    <t>Primer trimestre:
23 de marzo
Segundo trimestre:
9 de junio
Tercer trimestre:
21 de septiembre
Cuarto trimestre:
1 de diciembre</t>
  </si>
  <si>
    <t xml:space="preserve">Primer trimestre:
23 de marzo
Segundo trimestre:
12 de junio
Tercer trimestre:
21 de septiembre
Cuarto trimestre:
4 de diciembre
</t>
  </si>
  <si>
    <t xml:space="preserve">El coordinador de Laboratorios y secretaria, solicitará a la Oficina de Almacén e Inventarios el acompañamiento en la verificación aleatoria de inventarios en laboratorios, una vez por periodo académico, dejando como evidencia el correo enviado y el memorando de solicitud de acompañamiento. </t>
  </si>
  <si>
    <t>Primer semestre
2 de marzo del 2026
Segundo semestre
1 de septiembre</t>
  </si>
  <si>
    <t>Primer semestre
6 de marzo
Segundo semestre
4 de septiembre</t>
  </si>
  <si>
    <t>El Líder del proceso y la secretaria solicitará al final de cada periodo académico a los auxiliares de laboratorio, la entrega de inventarios previamente verificados por los responsables de estos, dejando como evidencia el correo electrónico,  circular enviada a los auxiliares, e informes enviados por cada unidad de laboratorio.</t>
  </si>
  <si>
    <t xml:space="preserve">Primer semestre
9 de junio de 2026
Segundo semestre
1 de diciembre </t>
  </si>
  <si>
    <t>Primer semestre
12 de junio de 2026
Segundo semestre
4 de diciembre</t>
  </si>
  <si>
    <t>El cumplimiento de los procedimientos establecidos no sea el adecuado.</t>
  </si>
  <si>
    <t>Accidentes en las prácticas y detrimento patrimonial
Incumplimiento en el desarrollo de las prácticas pedagógicas planificadas para cada asignatura</t>
  </si>
  <si>
    <t>Los auxiliares de laboratorio socializan las normas de bioseguridad para cada laboratorio, al inicio de cada periodo académico, mediante el formato FAC-08 "Actas de Inducción en las normas de bioseguridad", adicionalmente se socializa el procedimiento de prestación de servicio y del diligenciamiento de formatos: FLA-08 "Seguimiento y Evaluación del Servicio de Laboratorio"; Formato FLA-06 "Deudas", al terminar cada práctica; De la misma manera aplicará el formato FLA-13 "Registro y Habilitación del Sistema" en el aplicativo de deudas en el CampusIT, con la finalidad de evitar accidentes por incumplimiento o desconocimiento de las normas de bioseguridad.</t>
  </si>
  <si>
    <t>El coordinador de Laboratorios y secretaria, solicitará en la reunión de inducción al inicio de cada periodo académico, la realización de las inducciones de bioseguridad en los diferentes laboratorios, además se recordará el cumplimiento en el diligenciamiento de los diferentes formatos que se indican en el PLA-02 Prestación de Servicio de Laboratorio, dejando como evidencia el correo electrónico, circular (digital) enviada a los auxiliares con citación a reunión y el Acta de reunión.</t>
  </si>
  <si>
    <t>Primer semestre
23 de febrero de 2026
Segundo semestre
24 de agosto de 2026</t>
  </si>
  <si>
    <t>Primer semestre
27 de febrero de 2026
Segundo semestre
28 de agosto de 2026</t>
  </si>
  <si>
    <t>El grupo de mejoramiento, mediante la información dada por cada unidad de laboratorio diligencia y socializa los indicadores de gestión trimestral: HAC-04 "Peticiones, Quejas, Reclamos y Denuncias", HLA-04 "Prestación del Servio de Laboratorio", los cuales deben reflejar mínimo un 80% de satisfacción en la prestación del servicio.</t>
  </si>
  <si>
    <t>El coordinador del proceso y secretaria enviará a la Oficina del Sistema Integrado de Gestión cada trimestre los indicadores  HAC-04 "Peticiones, Quejas, Reclamos y Denuncias", HLA-04 "Prestación del Servio de Laboratorio", dejando como evidencia las Actas de reunión.</t>
  </si>
  <si>
    <t>Inestabilidad del fluido eléctrico y de la red de internet.
Equipos obsoletos
Negligencia en la gestión de la información</t>
  </si>
  <si>
    <t xml:space="preserve">Perdida de la información
Detrimento del patrimonio institucional  </t>
  </si>
  <si>
    <t>El líder del proceso y la secretaria gestionará ante la oficinas de Planeación y CIADTI el mantenimiento de los estabilizadores y equipos de cómputo, asignados a las diferentes unidades de laboratorio, al inicio de cada periodo académico.</t>
  </si>
  <si>
    <t>El líder del proceso y las unidades de laboratorios gestionarán ante la oficina  del CIADTI el mantenimiento equipos de cómputo, asignados a las diferentes unidades de laboratorio, al inicio de cada periodo académico, dejando como evidencia el memorando (digital) y el correo electrónico.
El líder del proceso y las unidades de laboratorios gestionarán ante la oficina  del Planeación el mantenimiento de estabilizadores, asignados a las diferentes unidades de laboratorio, al inicio de cada periodo académico, dejando como evidencia el memorando (digital) y el correo electrónico.</t>
  </si>
  <si>
    <t>Primer semestre
2 de marzo del 2026
Segundo semestre 
1 de septiembre</t>
  </si>
  <si>
    <t>Prestación del servicio de laboratorio deficiente o inadecuada a las personas afectadas.
Insatisfacción y desconfianza hacia la institución.
Riesgo de sanciones legales por incumplimiento de normativas relacionadas con la atención a casos de discriminación.</t>
  </si>
  <si>
    <t>El líder del proceso y grupo de mejoramiento citara a los auxiliares de laboratorio a capacitación sobre  el tema de Discriminación y no inclusión una vez por semestre, dejando como evidencia la circular de citación y el acta de reunión.</t>
  </si>
  <si>
    <t>Primer semestre
6 de abril
Segundo semestre
 13 de octubre</t>
  </si>
  <si>
    <t>Primer semestre
10 de abril
Segundo semestre
16 de octubre</t>
  </si>
  <si>
    <t xml:space="preserve">El funcionario a cargo del PGIR diligencia el formato FDE.PL-39 “Solicitud de Mejoramiento de Espacios Físicos” y  envía al correo electrónico: planeacionfisica@unipamplona.edu.co, en el cual se
especifican las necesidades del área. </t>
  </si>
  <si>
    <t>Funcionario a cargo al PGIRHS</t>
  </si>
  <si>
    <t>Primer periodo académico: 12 de febrero  del 2026.
Segundo periodo académico: 24 de agosto del 2026</t>
  </si>
  <si>
    <t>Primer periodo académico: 1 de marzo del 2026.
Segundo periodo académico: 31 de agosto del 2026</t>
  </si>
  <si>
    <r>
      <t xml:space="preserve"> Ausencia de ruta sanitaria para nuevos generadores  y poca visibilidad en señalización de la ruta sanita</t>
    </r>
    <r>
      <rPr>
        <b/>
        <sz val="10"/>
        <color theme="1"/>
        <rFont val="Arial"/>
        <family val="2"/>
      </rPr>
      <t xml:space="preserve">ria. </t>
    </r>
  </si>
  <si>
    <t xml:space="preserve"> 1. Afectación a la salud y medio ambiente
2. Afectación reputacional a la organización                       3. Incumplimiento en la Legislación Resolución Número 00000591 de 2024 en su Manual anexo, 4.1.1.3.1.6 Identificación y descripción de las condiciones para el movimiento interno de
residuos</t>
  </si>
  <si>
    <t>El funcionarios a cargo del PGIRHS realiza el diligenciamiento del formato FDE.PL-81“Solicitud de Mantenimiento de Infraestructura Física”  y se solicita la demarcación de áreas de nuevos generadores y remarcación en áreas sin visibilidad de la ruta sanitaria mediante correo electrónico a censervi@unipamplona.edu.co.</t>
  </si>
  <si>
    <t xml:space="preserve"> 1. Afectación medio ambiente.</t>
  </si>
  <si>
    <t>Primer periodo académico: 12 de febrero  del 2026.
Segundo periodo académico: 24 de agosto del 2026</t>
  </si>
  <si>
    <t>El funcionario a cargo del PGIR realiza charla de divulgación o capacita y entrega a los asistentes el formato FGH-07 v.03 “Control de Asistencia” para el registro de asistencia. En el caso  de  capacitación, se informa mediante correo electrónico a la dependencia que solicita dicha capacitación, la confirmación del día y hora de la capacitación y los asistentes diligencian el formato FGH-07 v.03 “Control de Asistencia”.</t>
  </si>
  <si>
    <t>El funcionario a cargo del PGIR realiza la charla/capacitación cada semestre y recopila el formato FGH-07 v.03 “Control de Asistencia” como evidencia a charlas de divulgación. En el caso  de  capacitación, se informa mediante correo electrónico a la dependencia que solicita, confirmando el día y hora de la capacitación y la evidencia es el formato FGH-07 v.03 “Control de Asistencia”.</t>
  </si>
  <si>
    <t xml:space="preserve"> 1. Afectación al medio ambiente.
                          2.Incumplimiento en la Legislación; Resolución Número 00000591 de 2024. Artículo 2. Manual-numeral  4.2.1.3. Etapa de seguimiento componente de gestión externa. Decreto 1075 de 2015, artículo 2.2.6.1.3.3. Subsistencia de la Responsabilidad.</t>
  </si>
  <si>
    <t xml:space="preserve">Solicitud:
16 de febrero
Auditoria:
19 de noviembre  del 2026.
</t>
  </si>
  <si>
    <t xml:space="preserve">Solicitud:
20 de febrero
Auditoria
20 de diciembre de 2026
</t>
  </si>
  <si>
    <t xml:space="preserve">• Falta de capacitación del personal administrativo
• Alta carga laboral y presión por atención rápida
• Diligenciamiento manual de formatos
• Ausencia de doble verificación de datos
</t>
  </si>
  <si>
    <t xml:space="preserve">• Información clínica incorrecta o incompleta
• Errores en el diagnóstico y tratamiento
• Insatisfacción del propietario
• Problemas legales o administrativos para la clínica
</t>
  </si>
  <si>
    <t xml:space="preserve">El Funcionario administrativo realiza el registro correcto de datos del propietario y paciente, con el diligenciamiento del formato  FLA-49 Historia Clínica
o Verificación de datos antes de continuar el proceso
</t>
  </si>
  <si>
    <t>El líder del proceso, y/o médico veterinario zootecnistas, adscrito al programa de Medicina
Veterinaria.</t>
  </si>
  <si>
    <t xml:space="preserve">Primer periodo académico: 2 de marzo del 2026                       
Segundo periodo académico: 1 de septiembre  del 2026
</t>
  </si>
  <si>
    <t xml:space="preserve">Primer periodo académico: 2 de abril del 2026                       
Segundo periodo académico: 1 de octubre  del 2026
</t>
  </si>
  <si>
    <t xml:space="preserve">• Manejo inadecuado del paciente animal
• Falta de uso de elementos de protección personal (EPP)
• Estrés, dolor o agresividad del animal
• Insuficiente sujeción o contención
</t>
  </si>
  <si>
    <t xml:space="preserve">• Lesiones físicas al personal y estudiantes
• Exposición a zoonosis
• Incapacidad laboral temporal
• Interrupción del servicio clínico
</t>
  </si>
  <si>
    <t xml:space="preserve">El  Médico veterinario realiza el manejo clínico seguro del paciente con el uso de EPP o la aplicación de técnicas de sujeción o registro clínico en el formato 
FLA-49
</t>
  </si>
  <si>
    <t>El líder del proceso, médico
veterinario y/o médico veterinario zootecnistas, adscrito al programa de Medicina
Veterinaria.</t>
  </si>
  <si>
    <t xml:space="preserve">• Incumplimiento de protocolos de bioseguridad
• Deficiente limpieza y desinfección de áreas
• Falta de aislamiento de pacientes infecciosos
• Manipulación cruzada de animales
</t>
  </si>
  <si>
    <t xml:space="preserve">• Infecciones intrahospitalarias
• Deterioro del estado de salud del paciente
• Prolongación de la hospitalización
• Riesgo sanitario institucional
</t>
  </si>
  <si>
    <t xml:space="preserve">El Médico veterinario y estudiantes realizan la prevención de infecciones y control del paciente, por medio del uso del formato FLA-52 Observación y Hospitalización
o Aislamiento de pacientes
o Limpieza y desinfección de áreas
</t>
  </si>
  <si>
    <t xml:space="preserve">• Manipulación inadecuada de residuos anatomopatológicos
• Desconocimiento o incumplimiento del PHIRGS
• Uso incorrecto de EPP
• Manejo emocional inadecuado del procedimiento
</t>
  </si>
  <si>
    <t xml:space="preserve">• Contaminación biológica del personal y áreas
• Sanciones por mal manejo de residuos
• Impacto emocional negativo en el personal
• Riesgos ambientales
</t>
  </si>
  <si>
    <t>Del 1 de marzo del 2026</t>
  </si>
  <si>
    <t>Al 15 de diciembre del 2026</t>
  </si>
  <si>
    <t xml:space="preserve">• Manejo incorrecto de instrumental cortopunzante
• Fatiga del personal médico o estudiantes
• Fallas en la técnica quirúrgica
• Deficiente evaluación del riesgo anestésico
</t>
  </si>
  <si>
    <t xml:space="preserve">• Heridas cortopunzantes y exposición a fluidos
• Complicaciones quirúrgicas o anestésicas
• Aumento de la morbilidad o mortalidad del paciente
• Procesos disciplinarios o legales
</t>
  </si>
  <si>
    <t xml:space="preserve">El Médico veterinario (con apoyo de estudiantes)
aplican la seguridad quirúrgica y anestésica
por medio del consentimiento 
 informado FLA-51 o  Registro en FLA-50 Hoja de Anestesia
o Aplicación de protocolos quirúrgicos
</t>
  </si>
  <si>
    <t xml:space="preserve">• Manipulación inadecuada de muestras biológicas
• Incumplimiento de normas de bioseguridad
• Exposición a radiación sin protección adecuada
• Falta de mantenimiento o calibración de equipos
</t>
  </si>
  <si>
    <t xml:space="preserve">• Infecciones ocupacionales
• Daños por exposición a radiación
• Resultados diagnósticos erróneos
• Deterioro de la salud del personal
</t>
  </si>
  <si>
    <t xml:space="preserve">El  Médico veterinario y/o auxiliar de laboratorio implementa el manejo seguro de muestras 
 y equipos con la implementación del 
procesamiento según protocolos
o Uso de EPP y cabinas
o Registro de equipos en FLA-15 Préstamo de Equipos
</t>
  </si>
  <si>
    <t xml:space="preserve">• Técnica incorrecta de aplicación
• Recapado de agujas
• Distracción del personal
• Eliminación inadecuada de material cortopunzante
</t>
  </si>
  <si>
    <t xml:space="preserve">• Autoinoculación del biológico
• Reacciones adversas en el personal
• Riesgo de contaminación biológica
• Accidentes laborales reportables
</t>
  </si>
  <si>
    <t xml:space="preserve">El  Médico veterinario implementa la 
aplicación  segura de biológicos
por medio de uso de técnica correcta 
o Eliminación de agujas en guardianes
o Registro en FLA-46 Carnet de Vacunación
</t>
  </si>
  <si>
    <t xml:space="preserve">• Errores de digitación en el software
• Desconocimiento del sistema Gestasoft
• Falta de revisión de la factura antes de entrega
• Fallas en los controles administrativos
</t>
  </si>
  <si>
    <t xml:space="preserve">• Cobros incorrectos
• Pérdidas económicas
• Reclamos por parte de los usuarios
• Afectación de la imagen institucional
</t>
  </si>
  <si>
    <t xml:space="preserve">La  auxiliar administrativa realiza el cobro correcto  
 del servicio por medio del registro en el software Gestasoft y la emisión de facturas de venta del servicio  y archivo físico del soporte.
</t>
  </si>
  <si>
    <t xml:space="preserve">Primer periodo académico: 1 de junio del 2026                       
Segundo periodo académico: 1 de diciembre   del 2026
</t>
  </si>
  <si>
    <t xml:space="preserve">Primer periodo académico: 1 de julio del 2026                       
Segundo periodo académico: 22de diciembre  del 2026
</t>
  </si>
  <si>
    <t xml:space="preserve">• Falta de control interno en el manejo de recaudos
• Errores en consignaciones bancarias
• Ausencia o retraso en arqueos de caja
• Manejo manual de soportes
</t>
  </si>
  <si>
    <t xml:space="preserve">• Inconsistencias contables
• Riesgo de sanciones administrativas
• Dificultades en auditorías financieras
• Pérdida de confianza institucional
</t>
  </si>
  <si>
    <t xml:space="preserve">La auxiliar administrativa / Auditor delegado por presupuesto y contabilidad  realizan el control 
del recaudo económico. Por medio de la consignación bancaria a nombre de la Universidad de Pamplona, verificación de la consignación bancaria o Arqueo semanal de caja
o Reporte mediante FGT-12 Memorando
</t>
  </si>
  <si>
    <t>Del 15de marzo del 2026</t>
  </si>
  <si>
    <t xml:space="preserve">• Almacenamiento inadecuado de archivos físicos
• Falta de copias de seguridad digitales
• Errores en la digitalización de historias clínicas
• Pérdida o deterioro de documentos
</t>
  </si>
  <si>
    <t xml:space="preserve">• Pérdida de trazabilidad clínica
• Incumplimiento de normas de calidad
• Riesgos legales y disciplinarios
• Dificultad para seguimiento de casos
</t>
  </si>
  <si>
    <t xml:space="preserve">La Auxiliar administrativo, custodia la 
 trazabilidad de la información clínica
con el archivo según el 
 PGT-01 Control Documental
o Digitalización en VETESOFT®
</t>
  </si>
  <si>
    <t xml:space="preserve">Primer periodo académico: 1 de julio del 2026                       
Segundo periodo académico: 20 de diciembre  del 2026
</t>
  </si>
  <si>
    <t xml:space="preserve">• Inexperiencia de los estudiantes
• Insuficiente supervisión docente
• Desconocimiento de protocolos clínicos
• Exceso de confianza en procedimientos
</t>
  </si>
  <si>
    <t xml:space="preserve">• Accidentes laborales en estudiantes
• Procedimientos clínicos inadecuados
• Afectación en la formación académica
• Riesgos para la seguridad del paciente
</t>
  </si>
  <si>
    <t xml:space="preserve">El Docente / Médico veterinario responsable
verifica la seguridad y desempeño del estudiante
con la supervisión permanente y aplicación de protocolos clínicos y el 
 Cumplimiento del PLA-02
</t>
  </si>
  <si>
    <t xml:space="preserve">• Falta de control de inventarios
• Rotulación incorrecta o inexistente
• Desconocimiento de fechas de vencimiento
• Almacenamiento inadecuado
</t>
  </si>
  <si>
    <t xml:space="preserve">• Uso de medicamentos vencidos o inadecuados
• Fallas terapéuticas
• Reacciones adversas en pacientes
• Riesgos legales y sanitarios
</t>
  </si>
  <si>
    <t xml:space="preserve">El  Auxiliar de laboratorio
Verifica el uso  adecuado de medicamentos e insumos. Con la aplicación del formato 
 FLA-03 Solicitud y Entrega
o Control por colores de vencimiento
o Inventarios semestrales
</t>
  </si>
  <si>
    <t xml:space="preserve">El Auxiliar de laboratorio / Coordinador
Evitar el uso inadecuado de insumos. Por medio del inventarios trimestrales
o Registro digital de entradas y salidas
o Retiro inmediato de medicamentos próximos a vencer. Se realiza dos veces al año al inicio de cada semestre según calendario académico.
</t>
  </si>
  <si>
    <t xml:space="preserve">• Mezcla inadecuada de productos químicos
• Falta de uso de EPP
• Capacitación insuficiente del personal de servicios generales
• Exposición a residuos biológicos
</t>
  </si>
  <si>
    <t xml:space="preserve">• Intoxicaciones químicas
• Infecciones ocupacionales
• Contaminación de áreas clínicas
• Aumento del riesgo biológico institucional
</t>
  </si>
  <si>
    <t xml:space="preserve">El personal de servicios generales aplican 
las condiciones higiénico-sanitarias
con la aplicación de protocolos de limpieza y desinfección o uso de EPP o Manejo seguro de residuos
</t>
  </si>
  <si>
    <t xml:space="preserve">El Coordinador de servicios generales, minimiza los riesgos 
 químicos y biológicos
por medio de capacitaciones en manejo seguro de sustancias, 
Fichas técnicas visibles de productos químicos
o Supervisión periódica del uso de EPP. Al iniciar la contratación del personal.
</t>
  </si>
  <si>
    <t>Líder del Proceso de Gestión, Servicios y Práctica Jurídica Académica, justifica la necesidad del servicio continuo del consultorio jurídico y centro de conciliación según lo dictaminado por la ley 2113 de 2021 y la 2220 de 2022.
Elaboración de comunicaciones a través de las dependencias pertinentes para ello informando la necesidad de la contratación y continuidad del servicio.</t>
  </si>
  <si>
    <t>Líder del Proceso de Gestión, Servicios y Práctica Jurídica Académica justifica la necesidad del servicio continuo del consultorio jurídico y centro de conciliación según lo dictaminado por la ley 2113 de 2021 y la 2220 de 2022.
Elaboración de comunicaciones a través de las dependencias pertinentes para ello informando la necesidad de la contratación y continuidad del servicio.</t>
  </si>
  <si>
    <t>Líder del Proceso de Gestión, Servicios y Práctica Jurídica Académica
Formación y capacitación en atención para personas discapacitadas.
Solicitud a las dependencias necesarias y a programas como el de Psicología y Bienestar Universitario sobre capacitaciones y/o apoyo al momento de prestar el servicio a este tipo de población.</t>
  </si>
  <si>
    <t>Cada semestre se realiza la inducción a docentes y estudiantes, acerca de la prestación del servicio y de las normas Bioseguridad en cada uno de los laboratorios
según esta establecido en el MLA-01 “Manual de bioseguridad Laboratorios
Universidad de Pamplona” el cual puede ser consultado en el centro interactivo de
la página. La evidencia de la inducción de se deja reflejada en el FAC-08 “Acta de
Reunión” en forma digital y FGH-07 “Control de Asistencia”.</t>
  </si>
  <si>
    <t>Según la vigencia del periodo se realiza el presupuesto de insumos, alimentos y medicamentos, con el cual se diligenciará los requerimientos a los procesos
correspondientes. Esta información se consigna en FAC-08 “Acta de Reunión”</t>
  </si>
  <si>
    <t xml:space="preserve">El director de la granja  realiza el presupuesto de insumos, alimentos y medicamentos, con el cual se diligenciará los requerimientos a los procesos
correspondientes. Esta información se consigna en FAC-08 “Acta de Reunión”
 </t>
  </si>
  <si>
    <t xml:space="preserve">El Consejo de Granja procede a establecer los costos de los productos y/o servicios que se ofertan en la Granja Experimental Villa Marina, previo informe de inventario actualizado, informe
de ventas y estudio de mercado dejando constancia en el FAC-08 “Acta de Reunión” y
FDE.PL-52 “Estudio de Precios de Referencia del Mercado”, en el cual también se
establece la lista inicial de precios de venta al público.
Esta actividad se realizará  al inicio de la vigencia o de acuerdo al comportamiento del mercado </t>
  </si>
  <si>
    <t>Servicio de Asistencia en Tecnologías de Información</t>
  </si>
  <si>
    <t>Proporcionar servicios de tecnologías de información mediante la combinación de herramientas, conocimiento y experiencia, para asegurar la apropiación y satisfacción diaria del cliente interno y externo.</t>
  </si>
  <si>
    <t>PCA-03 Realización de Soporte Tecnológico</t>
  </si>
  <si>
    <t>PCA-04 Planeación y Ejecución de Capacitaciones Técnicas y/o Funcionales</t>
  </si>
  <si>
    <t xml:space="preserve">Exclusión digital de estudiantes y empleados en situación de vulnerabilidad. </t>
  </si>
  <si>
    <t>PCA-05 Planificación del Proceso</t>
  </si>
  <si>
    <t>PCA-06 Actualización de un Producto</t>
  </si>
  <si>
    <t xml:space="preserve">PCA-07 Realización de Copias de Seguridad </t>
  </si>
  <si>
    <t xml:space="preserve">Pérdida o fuga de información de nuestro cliente  </t>
  </si>
  <si>
    <t>PCA-10 Ejecución de Implantación</t>
  </si>
  <si>
    <t xml:space="preserve">Errores en el funcionamiento del producto instalado </t>
  </si>
  <si>
    <t>PCA-11 Realización de Empalme del Servicio de Soporte</t>
  </si>
  <si>
    <t>PCA-12 Realización de Cambio de Correo y/o de Contraseña de Vortal</t>
  </si>
  <si>
    <t>La  manipulación de  información de forma fraudulenta sobre las cuentas de correo y vortal  de la Universidad de Pamplona</t>
  </si>
  <si>
    <t>PCA-13 Asignación y/o Eliminación de Roles</t>
  </si>
  <si>
    <t>La  manipulación de  información de forma fraudulenta sobre los aplicativos  Academusoft y Gestasoft de la Universidad de Pamplona, en la gestión de privilegios a usuarios, para favorecimiento de terceros</t>
  </si>
  <si>
    <t>PCA-14 Seguimiento de Proyectos Suscritos en el CIADTI</t>
  </si>
  <si>
    <t>Incumplimiento en el seguimiento y control de los proyectos suscritos en el CIADTI, lo que puede generar retrasos, desviaciones en el alcance, incumplimiento de compromisos y afectación a los resultados institucionales.</t>
  </si>
  <si>
    <t>1. Personal Insuficiente
2. Rotación de personal
3. Apropiación de los aplicativos Academusoft y Gestasoft por medio del autoaprendizaje por medio del material existente.</t>
  </si>
  <si>
    <t>1. Insatisfacción del cliente
2. Disminución de la calidad de la prestación del Servicio
3. Perjuicio de la imagen institucional.</t>
  </si>
  <si>
    <t>Coordinador y analista de PMO</t>
  </si>
  <si>
    <t>01 de abril  del 2026</t>
  </si>
  <si>
    <t>31 de Diciembre del 2026</t>
  </si>
  <si>
    <t xml:space="preserve">
Carencia de plataformas accesibles para personas con discapacidades visuales o auditivas.</t>
  </si>
  <si>
    <t xml:space="preserve">Desconocimiento del procedimiento  y desconocimiento institucional </t>
  </si>
  <si>
    <t xml:space="preserve">Incumplimiento de las metas establecidas en el periodo de tiempo </t>
  </si>
  <si>
    <t xml:space="preserve">Coordinador y Equipo meci </t>
  </si>
  <si>
    <t xml:space="preserve">Analista de soporte </t>
  </si>
  <si>
    <t>01 de marzo del 2026</t>
  </si>
  <si>
    <t xml:space="preserve">Líder del Proceso de Soporte </t>
  </si>
  <si>
    <t xml:space="preserve">01 de marzo del 2026 </t>
  </si>
  <si>
    <t>01 de marzo  del 2026</t>
  </si>
  <si>
    <t>Acceso no restringido o uso inadecuado de credenciales administrativas</t>
  </si>
  <si>
    <t xml:space="preserve">Usuarios del sistema </t>
  </si>
  <si>
    <t xml:space="preserve">1. Asignación de roles a usuarios no facultados para realizar las actividades asociadas a los permisos otorgados
2. Desconocimiento de las buenas prácticas y cultura de seguridad del sistema. 
3. Falta de conocimiento técnico para desarrollar el proceso por falta de capacitación o empalme. </t>
  </si>
  <si>
    <t>Falta de seguimiento periódico a los proyectos.
Deficiencias en la comunicación entre las partes involucradas.
Ausencia de control sobre cronogramas, informes  y responsables.
Falta de actualización de la información del estado de los proyectos.</t>
  </si>
  <si>
    <t>Retrasos en la ejecución de los proyectos.
Incumplimiento de compromisos adquiridos.
Afectación a la toma de decisiones y a los resultados estratégicos del CIADTI.</t>
  </si>
  <si>
    <t xml:space="preserve">Coordinador y PMO </t>
  </si>
  <si>
    <t xml:space="preserve">Coordinador de Soporte Tecnológico realiza la revisión de los casos reportados por los clientes . Y análisis de las encuestas de satisfacción
Revisando la herramienta Cat y Verificando los resultados de las encuestas </t>
  </si>
  <si>
    <t>Analista de Soporte, evaluación de la condición especial de la persona 
Mediante estrategias metodológicas de enseñanza</t>
  </si>
  <si>
    <t xml:space="preserve">Coordinador y Equipo MECI
Ejecución y seguimiento del control al  FAC 23 
Teniendo en cuenta la planeación del año anterior y  los compromisos adquiridos durante la vigencia  </t>
  </si>
  <si>
    <t xml:space="preserve">Analista de Soporte 
Gestión y aplicación de paquetes de actualización 
Mediante aplicación adecuada del procedimiento de actualización </t>
  </si>
  <si>
    <t xml:space="preserve">Coordinador de Soporte Tecnológico
Elaboración de copias de seguridad trimestrales 
Mediante almacenamiento en la nube </t>
  </si>
  <si>
    <t xml:space="preserve">Analista de Soporte 
Gestión y aplicación de paquetes de implantación  
Mediante la aplicación adecuada del procedimiento de implantación </t>
  </si>
  <si>
    <t>Analista de Soporte 
Diligenciamiento del formato de empalme 
Mediante socialización anticipada del formato y planificación de salidas a sitio</t>
  </si>
  <si>
    <t xml:space="preserve">Coordinador y Analista de Soporte
verificación de datos personales  y cuenta de usuario 
Mediante el acceso al sistema academusoft y vortal institucional </t>
  </si>
  <si>
    <t xml:space="preserve">Coordinador y Analista de Soporte 
Validación de los roles a eliminar de acuerdo con el cargo y la dependencia que posee la persona. 
Mediante la solicitud registrada en el CAT y el diligenciamiento del formato establecido para tal fin </t>
  </si>
  <si>
    <t>Analista de PMO
Seguimiento y control del avance de los proyectos suscritos en el CIADTI
Mediante la revisión periódica del IRSE de cronogramas, Informes y reportes de avance, conforme a los lineamientos establecidos en el año</t>
  </si>
  <si>
    <t>Coordinador y Analista de PMO
Seguimiento preventivo de proyectos
Mediante revisiones periódicas de avances y control</t>
  </si>
  <si>
    <t>Coordinador y Analista de Soporte
Revisión periódica de asignación de roles y control de accesos
Mediante controles internos, verificación previa del cargo y diligenciamiento del formato</t>
  </si>
  <si>
    <t xml:space="preserve">Usuarios 
Actualización oportuna de datos personales y mantenimiento de la cuenta de usuario
A través de la actualización de datos y recuperación de contraseña dentro del sistema </t>
  </si>
  <si>
    <t xml:space="preserve">Analista de soporte 
Implantación de producto de manera correcta 
Apropiación del procedimiento y capacitación constante </t>
  </si>
  <si>
    <t>Coordinador de Soporte Tecnológico
Verificación y control de la ejecución correcta de copias de seguridad
Mediante revisiones periódicas del estado de los respaldos de las copias</t>
  </si>
  <si>
    <t xml:space="preserve">Analista de Soporte 
Actualización de un  producto de manera oportuna
Mediante apropiación del procedimiento y capacitación constante al personal  </t>
  </si>
  <si>
    <t xml:space="preserve">Coordinador y Equipo MECI
Fortalecimiento del conocimiento general del proceso 
Mediante capacitaciones y retroalimentación constante al personal  </t>
  </si>
  <si>
    <r>
      <rPr>
        <b/>
        <sz val="10"/>
        <color theme="1"/>
        <rFont val="Arial"/>
        <family val="2"/>
      </rPr>
      <t>A</t>
    </r>
    <r>
      <rPr>
        <sz val="10"/>
        <color theme="1"/>
        <rFont val="Arial"/>
        <family val="2"/>
      </rPr>
      <t xml:space="preserve">nalista de Soporte
Identificación  seguimiento preventivo de la condición de la persona
buscando apoyo profesional de acuerdo a la condición identificada y plataformas de ayuda  </t>
    </r>
  </si>
  <si>
    <t>Gestión Presuestal y Contable</t>
  </si>
  <si>
    <t xml:space="preserve">Apoyar la administración del recurso financiero de la Universidad de Pamplona con personal idóneo y calificado; consolidando, procesando y suministrando información presupuestal y contable bajo principios de calidad, oportunidad y confiabilidad como soporte a la toma de decisiones que contribuyan a la ejecución efectiva de las actividades misionales y administrativas de la institución.  </t>
  </si>
  <si>
    <t>PGP-02 Ejecución Presupuestal de Gastos de Nomina</t>
  </si>
  <si>
    <t>Tramite de Certificado de Disponibilidad Presupuestal  (CDP) sin soportes</t>
  </si>
  <si>
    <t>Tramite de Registro Presupuestal  (RP) sin soportes</t>
  </si>
  <si>
    <t>Accesos no autorizados en el aplicativo GESTASOFT una vez se produce la salida de personal.</t>
  </si>
  <si>
    <t>Inconsistencias en la legalización de cajas menores en GESTASOFT</t>
  </si>
  <si>
    <t>PGP-04 Registro de Movimientos que no Generan Flujo de Caja</t>
  </si>
  <si>
    <t>Inconsistencias en la aplicación de políticas contables</t>
  </si>
  <si>
    <t>El personal de las dependencias desconoce o no aplica correctamente los protocolos de atención.</t>
  </si>
  <si>
    <t>Verificación superficial de soportes
Documentación incompleta o desactualizada
Alta carga operativa del personal responsable
Presiones internas para agilizar trámites sin validación.</t>
  </si>
  <si>
    <t>Uso indebido o direccionamiento de recursos públicos.
Pérdida de credibilidad institucional.
Incumplimiento de principios de legalidad, transparencia y planeación.
Posibles hallazgos por parte de entes de control.</t>
  </si>
  <si>
    <t>Líder del Proceso de Gestión Presupuestal y Contable.</t>
  </si>
  <si>
    <t>Ausencia de controles previos a la generación del RP.
Presiones internas para comprometer recursos de manera acelerada.
Alta carga operativa del personal responsable.</t>
  </si>
  <si>
    <t>Compromiso indebido de recursos públicos.
Nulidad de actos administrativos o contractuales.
Afectación a la planeación financiera y presupuestal.
Pérdida de confianza institucional.</t>
  </si>
  <si>
    <t>Presiones para agilizar pagos sin revisión completa.
Ausencia de controles previos en la verificación documental.</t>
  </si>
  <si>
    <t>causaciones por mayor o menor valor.
Observaciones de entes de control.
Pérdida de credibilidad institucional.</t>
  </si>
  <si>
    <t xml:space="preserve">
Retrasos en la notificación de salida de personal.
Uso de usuarios genéricos o compartidos.</t>
  </si>
  <si>
    <t>Manipulación o borrado de información.
Fuga de datos sensibles.
Incumplimiento normativo (protección de datos, seguridad de la información).</t>
  </si>
  <si>
    <t>Falta de acompañamiento en el registro de documentos soporte.
Errores en la digitación de la información.
Desconocimiento del procedimiento en GESTASOFT.</t>
  </si>
  <si>
    <t>Información financiera inexacta.
Reprocesos y retrasos en la legalización.
Observaciones de auditoría.
Posible incumplimiento normativo.</t>
  </si>
  <si>
    <t>Profesional de apoyo de cajas menores.</t>
  </si>
  <si>
    <t>Falta de conocimiento o capacitación en las políticas contables.
Poco análisis al momento de registrar el movimiento contable y revisión de los hechos económicos antes de realizar los registros contables.</t>
  </si>
  <si>
    <t>Información financiera inexacta o no confiable.
Reprocesos contables y ajustes frecuentes.
Observaciones de auditoría interna o externa.
Riesgo de incumplimiento normativo</t>
  </si>
  <si>
    <t>Falta de conocimiento al usuario, trato digno y manejo de situaciones con población diversa.
Desconocimiento de los protocolos no se dan a conocer al personal, por lo que cada uno atiende según su propio criterio.
El personal nuevo o antiguo no recibe actualización sobre normas de atención y servicio.</t>
  </si>
  <si>
    <t>Los usuarios inconformes pueden presentar PQRS por mala atención.
Pueden generarse investigaciones, llamados de atención o multas por actos discriminatorios.
Se pueden presentar discusiones, tensiones y mal ambiente en la prestación del servicio.</t>
  </si>
  <si>
    <t>Líder del Proceso de Gestión Presupuestal y Contable.
Implementar Capacitaciones a los responsables de las cajas menores.
Realizar capacitaciones  y brindar acompañamiento en el registro de los soportes, para mayor eficiencia de la legalización.</t>
  </si>
  <si>
    <t>Líder del Proceso de Gestión Presupuestal y Contable.
Devolución de la solicitud que no traiga los soporte completos.
Por medio del correo electrónico se comunica que inconsistencia presenta la solicitud de  causación</t>
  </si>
  <si>
    <r>
      <t>Líder del Proceso de Gestión Presupuestal y Contable.
Devolución de la solicitud que no traiga los soporte completos</t>
    </r>
    <r>
      <rPr>
        <sz val="10"/>
        <color rgb="FFFF0000"/>
        <rFont val="Arial"/>
        <family val="2"/>
      </rPr>
      <t>.</t>
    </r>
    <r>
      <rPr>
        <sz val="10"/>
        <color theme="1"/>
        <rFont val="Arial"/>
        <family val="2"/>
      </rPr>
      <t xml:space="preserve">
Por medio del correo electrónico se comunica que inconsistencia presenta la solicitud de RP</t>
    </r>
  </si>
  <si>
    <t>Líder del Proceso de Gestión Presupuestal y Contable.
Devolución de la solicitud que no traiga los soporte completos.
Por medio del correo electrónico se comunica que inconsistencia presenta la solicitud de CDP</t>
  </si>
  <si>
    <t>Control Interno Disciplinario</t>
  </si>
  <si>
    <t>Tramitar y evaluar las quejas, informes o peticiones  presentadas en contra de los servidores públicos de la Universidad de Pamplona, mediante actuaciones administrativas conforme a lo  dispuesto en la Ley, estableciendo si existe o no responsabilidad disciplinaria .Y en ejercicio de la función preventiva procurar a través de medios idóneos ,estimular a los miembros de la comunidad Universitaria para que en desarrollo de sus funciones y/o actividades no incurran en la violación del Régimen Disciplinario correspondientes, evitando así la imposición de sanciones jurídicas establecidas en la Ley</t>
  </si>
  <si>
    <t>PCD-03 Procedimiento Disciplinario</t>
  </si>
  <si>
    <t>Prescripción o archivo de la investigación por incumplimiento de los términos legales</t>
  </si>
  <si>
    <t>Sustracción de Expedientes Disciplinarios</t>
  </si>
  <si>
    <t>Emisión de decisiones no ajustadas a la Ley Disciplinaria</t>
  </si>
  <si>
    <t>Vulnerabilidad tecnológica por falta de implementación de herramientas digitales</t>
  </si>
  <si>
    <t>PCD-02 Función Preventiva</t>
  </si>
  <si>
    <t>Falta de acciones preventivas y pedagógicas en integridad</t>
  </si>
  <si>
    <t xml:space="preserve">Falta de verificación de los términos legales de las investigaciones existentes
Incumplimiento o demora en la contestación de peticiones realizadas a otras dependencias o instituciones.
</t>
  </si>
  <si>
    <t>El Jefe de la Oficina de Control Interno Disciplinario realiza seguimiento periódico a los expedientes en trámite, verificando el cumplimiento de los términos procesales establecidos en la Ley 1952 de 2019 modificada por la Ley 2094 de 2021, mediante la revisión del estado de cada actuación y el control de alertas internas para evitar la prescripción o archivo de las investigaciones.</t>
  </si>
  <si>
    <t>El Jefe de la Oficina de Control Interno Disciplinario actualiza el cuadro de estado de procesos interno de control de términos y priorización de expedientes próximos a vencer, mediante la asignación de responsables por caso y el uso de herramientas de seguimiento mensual que permitan generar alertas tempranas y garantizar la oportunidad en las actuaciones disciplinarias.</t>
  </si>
  <si>
    <t xml:space="preserve">(Semestral)
La  Cuarta semana de julio - segunda semana de diciembre </t>
  </si>
  <si>
    <t>Impunidad
Reconstrucción de expedientes. 
Falta disciplinaria y/o delito.</t>
  </si>
  <si>
    <t>El Jefe de la Oficina de Control Interno Disciplinario controla el acceso a los expedientes disciplinarios, asegurando su almacenamiento en archivadores y registrando el préstamo o consulta mediante formatos de control, con el fin de prevenir la pérdida o sustracción de documentos.</t>
  </si>
  <si>
    <t>El Jefe de la Oficina de Control Interno Disciplinario fortalece la seguridad física y documental mediante la asignación de la digitalización progresiva de expedientes a un funcionario, asegurando trazabilidad y reduciendo el riesgo de pérdida o manipulación indebida.</t>
  </si>
  <si>
    <t>Nulidad y/o Revocatoria de las decisiones emitidas.</t>
  </si>
  <si>
    <t>El Jefe de la Oficina de Control Interno Disciplinario revisa las decisiones disciplinarias antes de su emisión, verificando su conformidad con la normatividad vigente y los procedimientos internos, mediante el análisis jurídico de los actos proyectados y la aplicación de normas y procedimientos internos.</t>
  </si>
  <si>
    <t>El Jefe de la Oficina de Control Interno Disciplinario establece un mecanismo de doble revisión jurídica y actualización normativa permanente, mediante análisis interno, con el fin de asegurar decisiones ajustadas al marco disciplinario vigente.</t>
  </si>
  <si>
    <t>Infraestructura informática insuficiente.
Fallas de sistemas, pérdida de información o ataques cibernéticos.</t>
  </si>
  <si>
    <t>Interrupción del servicio disciplinario y afectación operativa.</t>
  </si>
  <si>
    <t xml:space="preserve">
El Jefe de Control Interno Disciplinario solicita al CIADTI apoyo en implementación de medidas básicas de seguridad informática, realizando respaldos periódicos de la información y controlando los accesos a los equipos y archivos digitales.</t>
  </si>
  <si>
    <t>El Jefe de Control Interno Disciplinario gestiona ante el CIADTI la implementación de  respaldos automáticos para la disminución de riesgos de pérdida o filtración de datos.</t>
  </si>
  <si>
    <t>Enfoque centrado en sanción y no en prevención.
No se desarrollan estrategias de cultura ética.</t>
  </si>
  <si>
    <t>Incremento de faltas disciplinarias recurrentes.</t>
  </si>
  <si>
    <t>El Jefe de la Oficina de Control Interno Disciplinario desarrolla actividades preventivas y pedagógicas dirigidas a los servidores públicos, promoviendo el cumplimiento del régimen disciplinario y la cultura de integridad, mediante jornadas de capacitación, socialización normativa y emisión de recomendaciones institucionales.</t>
  </si>
  <si>
    <t>El Jefe de la Oficina de Control Interno Disciplinario establece acciones de prevención disciplinaria e integridad institucional, mediante espacios de sensibilización dirigidos a los servidores públicos y a la comunidad estudiantil, fortaleciendo la cultura ética y reduciendo la ocurrencia de conductas disciplinables.</t>
  </si>
  <si>
    <t>Gestión Proyectos</t>
  </si>
  <si>
    <t>Gestionar proyectos alcanzables por el portafolio de servicios y experiencias mediante una correcta búsqueda, ejecución y entrega a satisfacción de los proyectos en sus ciclos de vida, sustentando el fortalecimiento e impacto de extensión de la Universidad de Pamplona.</t>
  </si>
  <si>
    <t>PIS.GP-01 Gestión de Proyectos y Seguimiento a Convenios y/o Contratos</t>
  </si>
  <si>
    <t>Inconsistencia de datos y falta de actualización en los reportes de los componentes financiero, técnico y legal.</t>
  </si>
  <si>
    <t>Desconocimiento del marco normativo sobre inclusión y no discriminación</t>
  </si>
  <si>
    <t>Falta de un repositorio para el almacenamiento de la información del proceso.</t>
  </si>
  <si>
    <t>Retraso en la ejecución de trámites administrativos de cierre por parte del  Coordinador, Director o Gerente del Proyecto .       
                                      Demora en los trámites por parte del contratante</t>
  </si>
  <si>
    <t>No contar con evidencia para la actualización del RUP</t>
  </si>
  <si>
    <t>QUIÉN
Líder del Proceso de Gestión de Proyectos y Analista de Seguimiento a Proyectos
QUÉ
Identificar los responsables que no hayan liquidado o cerrado los proyectos.
CÓMO
Implementa la solicitud del envío por medio de correo electrónico, para la entrega  del acta de cierre o liquidación del proyecto</t>
  </si>
  <si>
    <t xml:space="preserve">Líder del Proceso de Gestión de Proyectos </t>
  </si>
  <si>
    <t xml:space="preserve"> 2 de febrero del 2026</t>
  </si>
  <si>
    <t>30 de abril del 2026</t>
  </si>
  <si>
    <t>Alta carga operativa del personal responsable                                                                                                                                                                                                                                                                                                                            La entrega tardía de la información solicitada a las demás dependencias</t>
  </si>
  <si>
    <t>Toma de decisiones erróneas basadas en datos no vigentes, posibles sanciones legales por incumplimiento documental y retrasos críticos en la liquidación técnica y financiera del proyecto</t>
  </si>
  <si>
    <t>Desconocimiento de la las leyes 1618, 1257, 1752
Falta de capacitaciones sobre las normativas nacionales e internacionales</t>
  </si>
  <si>
    <t>Sanciones de incumplimiento a la normativa
Afectación a la reputación institucional
Reportes negativos para los indicadores de atención al cliente</t>
  </si>
  <si>
    <t>Pérdida de información
Centralización de la información para conocimiento del equipo de trabajo</t>
  </si>
  <si>
    <t xml:space="preserve">Entrega extemporánea de la información solicitada a la dependencia, así como el incumplimiento de los compromisos adquiridos ante el SIG.
Hallazgos y no conformidades en las auditorías
Dificultad para actualizar y /o renovar el RUP
</t>
  </si>
  <si>
    <t>Analista de Seguimiento a Proyectos
En la reunión de seguimiento, al verificar que se acerca la finalización del proyecto, recordar al Coordinador, Director o Gerente, la importancia de cerrar o liquidarlo oportunamente.
Por medio de controles de seguimiento dirigidos para cada uno de los responsables, dejando constancia en el acta de reunión o en su defecto, tal como se estipule en el procedimiento.</t>
  </si>
  <si>
    <t>Profesional Universitario del Proceso de Gestión Proyectos.
Solicitando capacitaciones y actualizaciones de las normas para aplicar y ofrecer un mejor servicio.
Asistiendo a capacitaciones del uso y aplicación de la norma para ofrecer un mejor servicio.</t>
  </si>
  <si>
    <t>Líder del proceso, analistas del Proceso de Gestión Proyectos.
Salvaguardar la información con un correo externo que tenga acceso a la nube.
Crear un correo de acceso para todos los funcionarios de la dependencia.</t>
  </si>
  <si>
    <t>Expedición de certificaciones, constancias, autenticaciones, fondos negros, copia original de acta individual de grado, duplicados de diplomas y verificación de títulos sin el cumplimiento de los requisitos establecidos para la prestación de estos servicios.</t>
  </si>
  <si>
    <t>El no ingreso de los recursos económicos para la institución por la prestación de los servicios. -  Incumplimiento a una política institucional establecida por un acuerdo.</t>
  </si>
  <si>
    <t>El incumplimiento a la normatividad establecida y el detrimento de los recursos financieros de la  institución.</t>
  </si>
  <si>
    <t>El jefe de oficina y el funcionario asignado verifica acorde a los requisitos establecidos en los procedimientos de expedición de certificaciones, constancias, autenticaciones, fondos Negros, copia original de Actas individuales, Duplicados de Diplomas y verificaciones de título el cumplimiento de los requisitos y el valor establecido por la normatividad, cada vez que las partes interesadas hacen una solicitud de los servicios; y  de lo contrario se deja en medio escrito o por medio de correo electrónico  la evidencia al peticionario y la corrección de requisitos.</t>
  </si>
  <si>
    <t xml:space="preserve">El líder del proceso, verifica el contenido, los soportes de los documentos a expedir y la consignación por los valores establecidos de las  certificaciones, constancias autenticaciones Fondos Negros, copia original de acta individual, Duplicado de Diplomas y verificaciones de títulos. Se procede a realizar una revisión a cada plantilla, y se le  solicita al funcionario hacer la respectiva impresión de los documentos y por último    firma los mismos. - Se emite  a la oficina de pagaduría   un reporte  a la semana por correo electrónico con las consignaciones. </t>
  </si>
  <si>
    <t xml:space="preserve">Solicitudes de corrección. Emisión de diplomas y actas con información incorrecta. Necesidad de anulación y reimpresión de documentos. Afectación en tiempo para la recolección de las firmas del diploma y acta de grado. </t>
  </si>
  <si>
    <t>En el momento de que se reciba el listado y existan inconsistencias en los datos de los graduandos, se envié a verificación a la oficina de Registro y  Control.</t>
  </si>
  <si>
    <t>Revisión y buen manejo del sistema de información, reporte de errores a la plataforma mediante el CAT y envío de reportes por correo electrónico a la oficina de Admisiones, Registro y Control Académico para su corrección, validación y soporte.</t>
  </si>
  <si>
    <t>Acceso no autorizado a  la información  confidencial de la  institución</t>
  </si>
  <si>
    <t>Acuerdo programación anual sesiones del Consejo Superior Universitario
Convocatoria enviada por Secretaría General en la antelación mínima de cinco (5) días hábiles a los miembros del Consejo Superior Universitario</t>
  </si>
  <si>
    <t>Recepción tardía de los documentos
Incumplimiento en la ruta del trámite del caso
Tiempos de radicación vencidos</t>
  </si>
  <si>
    <t xml:space="preserve">
Proyección por parte de la oficina origen
Revisión por parte de la Oficina de Asesoría Jurídica
Plantilla de proyecto de acuerdo
Concepto Jurídico por parte de la Oficina de Asesoría Jurídica</t>
  </si>
  <si>
    <t>Generación de alerta en el calendario del correo electrónico institucional del vencimiento de los términos de notificación</t>
  </si>
  <si>
    <t>Atención al ciudadano y Transparencia</t>
  </si>
  <si>
    <t>1. Poca efectividad en el control de términos.                              
2, Desconocimiento y/o omisión de términos legales.  
3, Intereses distintos a los institucionales en la actuación administrativa.
4, Desconocimiento de la norma</t>
  </si>
  <si>
    <r>
      <t xml:space="preserve">Profesional Universitario y Líder del Proceso de Atención al Ciudadano y Transparencia realiza una capacitación al </t>
    </r>
    <r>
      <rPr>
        <b/>
        <sz val="10"/>
        <color theme="1"/>
        <rFont val="Arial"/>
        <family val="2"/>
      </rPr>
      <t>semestre</t>
    </r>
    <r>
      <rPr>
        <sz val="10"/>
        <color theme="1"/>
        <rFont val="Arial"/>
        <family val="2"/>
      </rPr>
      <t xml:space="preserve"> sobre Ética Profesional (honestidad, integridad, confidencialidad y responsabilidad social)  Realizar una socialización y/o divulgación </t>
    </r>
    <r>
      <rPr>
        <b/>
        <sz val="10"/>
        <color theme="1"/>
        <rFont val="Arial"/>
        <family val="2"/>
      </rPr>
      <t>semestra</t>
    </r>
    <r>
      <rPr>
        <sz val="10"/>
        <color theme="1"/>
        <rFont val="Arial"/>
        <family val="2"/>
      </rPr>
      <t>l del Código de Integridad de la Universidad de Pamplona                           a través de las redes sociales, programa de Radio y con el apoyo de pasantes de Psicología y comunicación social. formato    FDE.AT-07 v. 00 Seguimiento a la Promoción de la Transparencia Institucional.</t>
    </r>
  </si>
  <si>
    <r>
      <t>Profesional Universitario y Líder del Proceso de Atención al Ciudadano y Transparencia realiza la revisión y el seguimiento de la información publicada en el link de transparencia y/o donde tenga lugar en el sitio web cada</t>
    </r>
    <r>
      <rPr>
        <b/>
        <sz val="10"/>
        <color theme="1"/>
        <rFont val="Arial"/>
        <family val="2"/>
      </rPr>
      <t xml:space="preserve"> dos meses</t>
    </r>
    <r>
      <rPr>
        <sz val="10"/>
        <color theme="1"/>
        <rFont val="Arial"/>
        <family val="2"/>
      </rPr>
      <t xml:space="preserve"> con el fin de identificar la veracidad de la información y el cumplimiento de la ley dejando evidencia en acta de reunión los hallazgos encontrados. 
Al no darse respuesta en los términos de ley, la OACT enviará comunicación a través del correo electrónico solicitando el trámite inmediato del mismo, y hará seguimiento hasta que se dé respuesta.</t>
    </r>
  </si>
  <si>
    <t>desde los 01 días de los meses de febrero-abril-junio-agosto-octubre-diciembre del 2026</t>
  </si>
  <si>
    <t>a los 15 días de los meses de febrero-abril-junio-agosto-octubre-diciembre del 2026</t>
  </si>
  <si>
    <t>1, Desconocimiento de la norma.        
2, Los líderes de los procesos y funcionarios de las dependencias hacen caso omiso de consignar la actualización de la información publica.</t>
  </si>
  <si>
    <t>1. Sanciones legales y disciplinarias  
2. Desinformación a las partes interesadas. 
3. Demora en la respuestas a las solicitudes de las partes interesadas dentro de los términos de ley."</t>
  </si>
  <si>
    <t>Profesional Universitario y Líder del Proceso de Atención al Ciudadano y Transparencia la OACT  realizar la revisión y seguimiento de la información  cada dos meses con el fin de verificar  las acciones preventivas establecidas, en los términos establecidos por el Gobierno Nacional donde se aplica y verifica el índice de transparencia e información publica.
Seguimiento cada dos meses Mediante acta de reunión</t>
  </si>
  <si>
    <t>1, Los usuarios no cuentan con  la disposición para la evaluación en la prestación del servicio.                                       
2, Los funcionarios prestadores del servicio no dan a conocer la encuesta  de percepción del producto y/o de las partes interesadas.</t>
  </si>
  <si>
    <t xml:space="preserve">Dificultad en la evaluación del nivel de satisfacción de los usuarios a nivel institucional debido al desinterés para diligenciar la encuesta de percepción de las partes interesadas. </t>
  </si>
  <si>
    <t>La Oficina de Atención al Ciudadano y Transparencia aplica, consolida y analiza la  encuesta de Percepción del producto y/o servicio de las partes interesadas de todos los procesos institucionales. El resultado se dará a conocer al SIG para efectos de calidad y de forma informativa para su conocimiento y  posterior publicación en la página web de contenido de la oficina. 
La OACT realiza según consolidado cada tres meses la revisión seguimiento a las acciones preventivas establecidas, en los que envía a todas las dependencias involucradas para la revisión de las sugerencias positivas y negativas y realizar  acciones de mejora de cada proceso bajo acta de reunión</t>
  </si>
  <si>
    <t>Profesional Universitario y Líder del Proceso de Atención al Ciudadano y Transparencia la OACT  realiza la revisión y seguimiento de la información cada dos meses con el fin de verificar  las acciones preventivas establecidas, en los términos establecidos por el Gobierno Nacional donde se aplica y verifica el índice de transparencia e información publica.
Seguimiento cada dos meses Mediante acta de reunión</t>
  </si>
  <si>
    <t>informe semestral publicación al 15 de julio</t>
  </si>
  <si>
    <t>1, Fallas constantes en el internet de la Universidad.  
2, Falla en los servidores que alojan el programa.
3, Fallas en aplicativos internos y/o externos. .</t>
  </si>
  <si>
    <t>La Oficina de Atención al Ciudadano y Transparencia administra, consolida, analiza, la información allegada a través de la plataforma del PQRSDF, así mismo, se monitorea  si se han presentado fallas tecnológicas
Al presentarse fallas tecnológicas se informa a  soporte tecnológico. CIADTI, mediante correo electrónico y según indicaciones de soporte se realiza CAT de solicitud</t>
  </si>
  <si>
    <t>Profesional Universitario y Líder del Proceso de Atención al Ciudadano y Transparencia la OACT  realiza la revisión y seguimiento de la información   cada dos meses con el fin de verificar  las acciones preventivas establecidas, en los términos establecidos por el Gobierno Nacional donde se aplica y verifica el índice de transparencia e información publica, mediante   acta de reunión cada dos meses y enviar a Control Interno de Gestión.</t>
  </si>
  <si>
    <r>
      <t xml:space="preserve">Profesional Universitario y Líder del Proceso de Atención al Ciudadano y Transparencia con apoyo de los estudiantes en prácticas formativas del programa de Psicología y pasante de comunicación social asignados realizarán sensibilizaciones y promoción del </t>
    </r>
    <r>
      <rPr>
        <u/>
        <sz val="10"/>
        <color theme="1"/>
        <rFont val="Arial"/>
        <family val="2"/>
      </rPr>
      <t>Protocolo de Atención al Ciudadano con Diversidad Funcional y Modulo de Atención al Ciudadano</t>
    </r>
    <r>
      <rPr>
        <sz val="10"/>
        <color theme="1"/>
        <rFont val="Arial"/>
        <family val="2"/>
      </rPr>
      <t xml:space="preserve"> a las oficinas administrativas, mediante  socializaciones a las oficinas administrativas, boletines, difusiones radiales, etc. en el formato    FDE.AT-07 v. 00 Seguimiento a la Promoción de la Transparencia Institucional una vez al semestre.</t>
    </r>
  </si>
  <si>
    <r>
      <rPr>
        <sz val="10"/>
        <rFont val="Arial"/>
        <family val="2"/>
      </rPr>
      <t>La Oficina de Atención al Ciudadano y Transparencia tiene establecido canales de atención (línea telefónica, WhatsApp, correo electrónico, Chat, Atención presencial y preferencial disponibles para la debida atención)</t>
    </r>
    <r>
      <rPr>
        <sz val="10"/>
        <color rgb="FFFF0000"/>
        <rFont val="Arial"/>
        <family val="2"/>
      </rPr>
      <t xml:space="preserve">
</t>
    </r>
    <r>
      <rPr>
        <sz val="10"/>
        <rFont val="Arial"/>
        <family val="2"/>
      </rPr>
      <t>Se realizará difusiones promocionando los canales de atención disponibles para la recepción de Peticiones, Quejas, Reclamos, Sugerencias, Denuncias y Felicitaciones referente a los casos de discriminación y exclusión. el cual se llevaran a cabo a través de los diferentes medios como (Facebook, programa radial, boletines,  senbilizaciones a las diferentes dependencias administrativas</t>
    </r>
    <r>
      <rPr>
        <sz val="10"/>
        <color rgb="FFFF0000"/>
        <rFont val="Arial"/>
        <family val="2"/>
      </rPr>
      <t xml:space="preserve"> </t>
    </r>
  </si>
  <si>
    <r>
      <t>Profesional Universitario y Líder del Proceso de Atención al Ciudadano y Transparencia c</t>
    </r>
    <r>
      <rPr>
        <sz val="10"/>
        <rFont val="Arial"/>
        <family val="2"/>
      </rPr>
      <t>on apoyo de los estudiantes en prácticas formativas del programa de Psicología y pasante de comunicación social asignados realizarán sensibilizaciones y promoción de los canales de atención habilitados a las oficinas administrativas y partes interesadas, mediante  sensibilizaciones a las oficinas administrativas, boletines, difusiones radiales, etc. en el formato FDE.AT-07 v. 00 Seguimiento a la Promoción de la Transparencia Institucional una vez al semestre.</t>
    </r>
  </si>
  <si>
    <r>
      <rPr>
        <sz val="10"/>
        <rFont val="Arial"/>
        <family val="2"/>
      </rPr>
      <t>La Oficina de Atención al Ciudadano y Transparencia tiene establecido el plan de capacitaciones de forma semestral  con el apoyo de los estudiantes en prácticas formativas del programa de Psicología asignados las cuales se aplicarán en las oficinas administrativas y/o docentes y estudiantes.</t>
    </r>
    <r>
      <rPr>
        <sz val="10"/>
        <color rgb="FFFF0000"/>
        <rFont val="Arial"/>
        <family val="2"/>
      </rPr>
      <t xml:space="preserve">
</t>
    </r>
    <r>
      <rPr>
        <sz val="10"/>
        <rFont val="Arial"/>
        <family val="2"/>
      </rPr>
      <t xml:space="preserve">Se realizará socializaciones/capacitaciones referente a los casos de discriminación y exclusión, para promover </t>
    </r>
    <r>
      <rPr>
        <b/>
        <sz val="10"/>
        <rFont val="Arial"/>
        <family val="2"/>
      </rPr>
      <t>la valoración de la diversidad, la empatía y la convivencia</t>
    </r>
    <r>
      <rPr>
        <sz val="10"/>
        <rFont val="Arial"/>
        <family val="2"/>
      </rPr>
      <t>. el cual se llevaran a cabo a través de los diferentes medios como (Facebook, programa radial, boletines, y sensibilizaciones a las diferentes dependencias administrativas</t>
    </r>
    <r>
      <rPr>
        <sz val="10"/>
        <color rgb="FFFF0000"/>
        <rFont val="Arial"/>
        <family val="2"/>
      </rPr>
      <t xml:space="preserve">  </t>
    </r>
  </si>
  <si>
    <r>
      <t>Profesional Universitario y Líder del Proceso de Atención al Ciudadano y Transparencia, c</t>
    </r>
    <r>
      <rPr>
        <sz val="10"/>
        <rFont val="Arial"/>
        <family val="2"/>
      </rPr>
      <t>on apoyo de los estudiantes en prácticas formativas del programa de Psicología y pasante de comunicación social asignados realizarán sensibilizaciones sobre el enfoque diferencial y la inclusión en el ámbito laboral y educativo,  mediante  sensibilizaciones a las oficinas administrativas, boletines, difusiones radiales, etc. en el formato    FDE.AT-07 v. 00 Seguimiento a la Promoción de la Transparencia Institucional una vez al semestre.</t>
    </r>
  </si>
  <si>
    <t>Inconformidad por parte de los usuarios
Insatisfacción del cliente</t>
  </si>
  <si>
    <t xml:space="preserve"> Retraso en los procesos de contratación del talento humano</t>
  </si>
  <si>
    <t>El coordinador de Laboratorios y secretaria, solicitara a las diferentes facultades y unidades de laboratorio las necesidades para la siguiente vigencia. dejando como evidencia el correo electrónico enviado con memorando y circulares, y la respuesta recibida a la solicitud</t>
  </si>
  <si>
    <t>Primer semestre
6 de marzo
Segundo sestre
 4 de septiembre</t>
  </si>
  <si>
    <t>Desconocimiento de las políticas internas y externas sobre inclusión y no discriminación</t>
  </si>
  <si>
    <t>El grupo de mejoramiento,  socializa y sensibiliza a los auxiliares de laboratorio sobre la política de  "Discriminación y no inclusión adoptada por la Universidad, la cual se debe aplicar en el proceso de prestación de servicio de los laboratorios.</t>
  </si>
  <si>
    <t xml:space="preserve">Falta de áreas con características técnicas para almacenamiento de residuos peligrosos. </t>
  </si>
  <si>
    <t xml:space="preserve"> Afectación a la salud y medio ambiente
2. Afectación reputacional a la organización                       3. Incumplimiento en la Legislación Resolución Número 00000591 de 2024. Artículo 2. Manual Anexo-Numeral 4.2. Gestión de Residuos Generados </t>
  </si>
  <si>
    <t>El funcionario a cargo del PGIR diligenciará el formato FDE.PL-39 “Solicitud de Mejoramiento de Espacios Físicos” y  enviará al correo electrónico: planeacionfisica@unipamplona.edu.co solicitando cada semestre el ajuste técnico en infraestructura de las áreas en dónde se manejan los residuos peligrosos, dejando como evidencia, el formato y el correo electrónico.</t>
  </si>
  <si>
    <t>El funcionario a cargo del PGIR diligenciará el formato FDE.PL-81“Solicitud de Mantenimiento de Infraestructura Física” y  enviará al correo electrónico: censervi@unipamplona.edu.co. solicitando cada semestre  la demarcación de áreas de nuevos generadores y remarcación en áreas sin visibilidad de la ruta sanitaria, dejando como evidencia, el formato y el correo electrónico.</t>
  </si>
  <si>
    <t>Falta de áreas con características técnicas para aprovechamiento y reciclaje de material aprovechable</t>
  </si>
  <si>
    <t>El funcionario a cargo del PGIR diligenciará el formato FDE.PL-39 “Solicitud de Mejoramiento de Espacios Físicos” y  enviará al correo electrónico: planeacionfisica@unipamplona.edu.co solicitando cada semestre un área  específica para aprovechamiento y reciclaje de residuos, dejando como evidencia, el formato y el correo electrónico.</t>
  </si>
  <si>
    <t xml:space="preserve">Poca divulgación y capacitaciones del PGIRHS. </t>
  </si>
  <si>
    <t>2. Desconocimiento sobre prevención de impactos ambientales y sanitarios en las actividades.                      3. Incumplimiento en la Legislación Resolución 591  Manual Anexo; Gestín Interna, Programa de capacitación y socialización</t>
  </si>
  <si>
    <r>
      <t>Auditorías sin recursos tecnológicos (computador portátil), presupuestales para visita de verificación</t>
    </r>
    <r>
      <rPr>
        <i/>
        <sz val="10"/>
        <color theme="1"/>
        <rFont val="Arial"/>
        <family val="2"/>
      </rPr>
      <t xml:space="preserve"> </t>
    </r>
    <r>
      <rPr>
        <sz val="10"/>
        <color theme="1"/>
        <rFont val="Arial"/>
        <family val="2"/>
      </rPr>
      <t>(</t>
    </r>
    <r>
      <rPr>
        <i/>
        <sz val="10"/>
        <color theme="1"/>
        <rFont val="Arial"/>
        <family val="2"/>
      </rPr>
      <t>in situ</t>
    </r>
    <r>
      <rPr>
        <sz val="10"/>
        <color theme="1"/>
        <rFont val="Arial"/>
        <family val="2"/>
      </rPr>
      <t>).</t>
    </r>
  </si>
  <si>
    <t>Auditoria sin verificación de las instalaciones del manejo integral y disposición final de residuos peligrosos</t>
  </si>
  <si>
    <t>El funcionario a cargo del PGIR envía un correo electrónico al jefe inmediato clab@unipamplona.edu.co y fbasicas@unipamplona.edu.co, para la gestión de los viáticos y si aplica,  el transporte para la visita a la empresa a auditar. En caso de equipos de computo, se diligencia el formato "FLA-30 Requerimiento de Materiales, Reactivos, Insumos y Equipos" y se envía la solicitud del equipo de computo al correo fbasicas@unipamplona.edu.co y clab@unipamplona.edu.co</t>
  </si>
  <si>
    <t>El funcionario a cargo del PGIR enviara un correo electrónico como evidencia  (clab@unipamplona.edu.co) al jefe inmediato  para la gestión de los viáticos y si aplica,  el transporte para la visita a la empresa a auditar anualmente. En caso de equipos de computo, se diligencia el formato "FLA-30 Requerimiento de Materiales, Reactivos, Insumos y Equipos" y se envía la solicitud del equipo de computo al correo clab@unipamplona.edu.co. anualmente.</t>
  </si>
  <si>
    <t xml:space="preserve">El Líder del proceso y/o Coordinador de la clínica Veterinaria de Pequeños Animales, fortalece la calidad del registro clínico con la  Capacitación semestral en diligenciamiento de historia clínica. Se hará dos veces al año teniendo en cuenta el calendario académico.
</t>
  </si>
  <si>
    <t xml:space="preserve">El Líder del proceso y/o Coordinador de la clínica Veterinaria de Pequeños Animales, fortalece la calidad del registro clínico, con la implementación de la lista de chequeo para la verificación de datos. Se hará dos veces al año teniendo en cuenta el calendario académico.
</t>
  </si>
  <si>
    <t xml:space="preserve">El Médico veterinario líder del servicio reduce los riesgos biológicos y físicos mediante el reentrenamiento periódico en técnicas de sujeción animal o señalización de animales agresivos, el uso obligatorio y supervisión del EPP. Se realiza según la fecha de prestación de servicio en la clínica veterinaria teniendo en cuenta el calendario académico.
</t>
  </si>
  <si>
    <t xml:space="preserve">El Médico veterinario responsable del área previene las 
 infecciones intrahospitalarias
con la implementación de 
 protocolos escritos de aislamiento
,Auditorías internas de limpieza,  desinfección
o Registro diario de limpieza de jaulas. Se realiza según la fecha de prestación de servicio en la clínica veterinaria teniendo en cuenta el calendario académico.
</t>
  </si>
  <si>
    <t xml:space="preserve">El  Médico veterinario aplica el procedimiento  
 ético y manejo seguro de residuos con el consentimiento  en el formato 
 FLA-43 Autorización de Eutanasia
o Disposición según PHIRGS institucional
o Uso de EPP
</t>
  </si>
  <si>
    <t xml:space="preserve">El  Coordinador de la clínica / Médico veterinario
garantiza el manejo seguro y ético del procedimiento
mediante la lista 
de verificación previa al procedimiento
o Supervisión directa del proceso. Se realiza según la fecha de prestación de servicio en la clínica veterinaria teniendo en cuenta el calendario académico.
</t>
  </si>
  <si>
    <t xml:space="preserve">El Médico veterinario cirujano
minimiza los riesgos quirúrgicos y anestésicos
para la implementación del 
 checklist quirúrgico y anestésico. Se realiza según la fecha de prestación de servicio en la clínica veterinaria teniendo en cuenta el calendario académico.
</t>
  </si>
  <si>
    <t xml:space="preserve">El Médico veterinario cirujano
minimiza los riesgos quirúrgicos y anestésicos
para la implementación  del 
simulacro de manejo de emergencias anestésicas
o Rotación de funciones para evitar fatiga. Se realiza según la fecha de prestación de servicio en la clínica veterinaria teniendo en cuenta el calendario académico.
</t>
  </si>
  <si>
    <t xml:space="preserve">El  responsable de laboratorio
reduce la exposición biológica y radiológica con la implementación de la 
capacitación en bioseguridad y radio protección 
o mantenimiento y calibración periódica de equipos 
o Señalización de áreas restringidas.  Se realiza según la fecha de prestación de servicio en la clínica veterinaria teniendo en cuenta el calendario académico.
</t>
  </si>
  <si>
    <t xml:space="preserve">El  Médico veterinario se asegura prevenir accidentes 
 cortopunzantes, con la prohibición del recapado de agujas o refuerzo de técnicas 
seguras de aplicación
o Disponibilidad permanente de guardianes. Se realiza según la fecha de prestación de servicio en la clínica veterinaria teniendo en cuenta el calendario académico.
</t>
  </si>
  <si>
    <t xml:space="preserve">El  auxiliar  administrativo
 disminuye los errores administrativos como la doble validación de facturas , capacitación en el software Gestasoft y  auditorías internas periódicas. Se realiza según la fecha de prestación de servicio en la clínica veterinaria teniendo en cuenta el calendario académico.
</t>
  </si>
  <si>
    <t xml:space="preserve">El auditor interno / Pagaduría
fortalecen el control financiero
con la verificación de 
Conciliaciones bancarias mensuales
o Separación de funciones (recaudo–reporte)
o Revisión documental aleatoria. Se realiza semanal. Se realiza según la fecha de prestación de servicio en la clínica veterinaria teniendo en cuenta el calendario académico.
</t>
  </si>
  <si>
    <t xml:space="preserve">El responsable de gestión documental
• Qué: Proteger la información clínica
• Cómo:
o Copias de seguridad digitales periódicas
o Control de accesos al sistema VETESOFT®
o Auditorías documentales internas. Se realiza según la fecha de prestación de servicio en la clínica veterinaria teniendo en cuenta el calendario académico.
</t>
  </si>
  <si>
    <t xml:space="preserve">El Docente responsable de prácticas reduce los riesgos por inexperiencia, por medio de la inducción obligatoria previa a las prácticas o manual de procedimientos clínicos para estudiantes y la evaluación continua del desempeño. Se realiza según la fecha de prestación de servicio en la clínica veterinaria teniendo en cuenta el calendario académico.
</t>
  </si>
  <si>
    <t>Insatisfacción del cliente Interno y externo por demora  al momento de brindar respuestas sobre el uso y apropiación de los aplicativos ACADEMUSOFT y GESTASOFT</t>
  </si>
  <si>
    <t xml:space="preserve">Revisión de la complejidad del cliente y revisión de experiencia del analista </t>
  </si>
  <si>
    <t>Desventaja competitiva. Accesibilidad de la información.</t>
  </si>
  <si>
    <t xml:space="preserve">01 de abril del 2026 </t>
  </si>
  <si>
    <t xml:space="preserve">Planeación irreal de actividades en el periodo  de tiempo </t>
  </si>
  <si>
    <t>desconocimiento de l procedimiento de actualización, bajo conocimiento de los actores que intervienen, equipos y canales tecnológicos</t>
  </si>
  <si>
    <t xml:space="preserve">Inadecuado funcionamiento del sistema </t>
  </si>
  <si>
    <t xml:space="preserve">Herramientas tecnológicas, conocimiento del personal </t>
  </si>
  <si>
    <t xml:space="preserve">Perdida vital de datos. Reprocesos funcionales </t>
  </si>
  <si>
    <t>Desconocimiento del procedimiento de implantación, bajo conocimiento de los actores que intervienen, equipos y canales tecnológicos</t>
  </si>
  <si>
    <t xml:space="preserve">Rotación de personal y visitas de personal a sitio </t>
  </si>
  <si>
    <t xml:space="preserve">Mala atención al cliente </t>
  </si>
  <si>
    <t xml:space="preserve">Analista de Soporte
Gestión del formato de emplame y proceso de entrega
Planificación de la entrega del cliente y revisión previa del formato </t>
  </si>
  <si>
    <t xml:space="preserve">Acceso a información no relacionada con el usuario que tiene vinculo con la Universidad </t>
  </si>
  <si>
    <t xml:space="preserve">Acceso a información no relacionada con el cargo </t>
  </si>
  <si>
    <t>Profesional encargado del proceso de CDP.
Verifica que el tramite cumpla con los requisitos y documentación necesaria, para establecer la disponibilidad presupuestal
Revisando cada uno de los soportes aportados por la dependencia o proceso, para definir la disponibilidad presupuestal</t>
  </si>
  <si>
    <t>Profesional encargado del proceso de RP.
Verifica que el tramite cumpla con los requisitos y documentación necesaria, para establecer y comprometer los recursos.
Revisando cada uno de los soportes aportados por la dependencia o proceso, para definir el compromiso presupuestal.</t>
  </si>
  <si>
    <t>Tramite de Causación de Pago con soportes incompletos</t>
  </si>
  <si>
    <t>Profesionales encargados del proceso de Causación de Pago
Verifica que el tramite cumpla con los requisitos y documentación necesaria, para establecer la obligación y así realizar el respectivo pago.
Revisando cada uno de los soportes aportados por la dependencia o proceso, para definir la obligación contable.</t>
  </si>
  <si>
    <t>Profesional de apoyo al proceso de Gestión Presupuestal y Contable.
Verifica en el sistema que personal tiene aun acceso al aplicativo GESTASOFT.
Revisando la base de datos que genera el CIADTI y con apoyo de ese proceso dar baja a los usuarios que ya no se encuentran vinculados.</t>
  </si>
  <si>
    <t>Profesional de apoyo y Líder del Proceso de Gestión Presupuestal y Contable.
Implementar revisión semestral con ayuda del CIADTI
Enviando la solitud de baja de usuarios por medio de un CAT</t>
  </si>
  <si>
    <t>profesional de apoyo de cajas menores.
Verifica que el tramite cumpla con los soportes necesarios para la legalización de la caja menor.
Revisando cada uno de los soportes registrados en el sistema GESTASOFT por los responsables de cada caja menor, para la legalización respectiva.</t>
  </si>
  <si>
    <t>Profesional de apoyo y líder del proceso Gestión Presupuestal y Contable.
Verificación y Conciliación periódica de cuentas.
Revisión de registros contables por cada uno de los lideres de los procesos que afectan la contabilidad de la Universidad y mantener una constante revisión de los procedimientos según la política contable aplicable.</t>
  </si>
  <si>
    <t>Líderes de todos los procesos.
Implementar Capacitación continua sobre políticas contables.
Realizar capacitaciones y actualización de procedimientos contables, según lo exija la norma de la Función Publica.</t>
  </si>
  <si>
    <t>Líder del proceso y lideres de los demás procesos.</t>
  </si>
  <si>
    <t xml:space="preserve">Líder del proceso de Gestión Presupuestal y Contable.
Fortalecer la aplicación de los protocolos de atención y el trato igualitario a los usuarios.
al momento de realizar la atención a los usuarios hacer la aplicación de los protocolos dando un trato digno al momento de la prestación de cada servicio. </t>
  </si>
  <si>
    <t>Líder del proceso Gestión Presupuestal y Contable.
Capacitación de todo el personal en atención a diversos usuarios.
Solicitar a la dependencia de atención al ciudadano capacitación relacionado al tema de protocolos de atención</t>
  </si>
  <si>
    <t>Líder del proceso y dependencia de atención al ciudadano</t>
  </si>
  <si>
    <t xml:space="preserve">Impunidad
Falta de confiabilidad de la administración Público
</t>
  </si>
  <si>
    <t>Jefe de la oficina de Control Interno Disciplinario</t>
  </si>
  <si>
    <t xml:space="preserve">Falta de una óptima adecuación física para el archivo de expedientes disciplinarios
Falta de ética en el personal.
Deficiencia en la prestación del servicio del personal de seguridad
</t>
  </si>
  <si>
    <t xml:space="preserve">Falta de ética del personal. 
Falta de capacitación del personal.
</t>
  </si>
  <si>
    <t xml:space="preserve">
Sanciones disciplinarias, administrativas y legales para la institución y los responsables.
  Pérdida de la credibilidad institucional y de la seguridad digital.</t>
  </si>
  <si>
    <t>Falta de verificación de procedimientos.
Formatos Desactualizados.
Incumplimiento de tareas por parte de la oficina del SIG.
Falta de requerimientos por parte de este proceso a la oficina del SIG.</t>
  </si>
  <si>
    <t>Apoyo Administrativo del Proceso de Gestión, Servicios y Práctica Jurídica Académica realiza la actualización de los formatos y procedimiento del centro de conciliación "reconciliémonos", elaborando los borradores en formato Word de los formatos y procedimiento actualizados, que deberán ser verificados por los encargados de la oficina del SIG.</t>
  </si>
  <si>
    <t xml:space="preserve">No se podrá garantizar a los usuarios la continuidad en la prestación de los servicios
No se efectuaría  el correspondiente reparto, sustitución o archivo de los asuntos
No se brindaría la atención requerida a los estudiantes y usuarios del Centro de Conciliación
Los procesos administrativos se retrasan generando posible no conformidades </t>
  </si>
  <si>
    <t>QUIÉN
Líder del Proceso de Gestión, Servicios y Práctica Jurídica Académica
QUÉ
Sustentar ante la alta dirección la necesidad de continuar con la prestación del servicio de Consultorio Jurídico y Centro de Conciliación de acuerdo a los parámetros establecidos en la ley 2113 del 2021
CÓMO
Realizar los requerimientos con antelación en aras de evitar una fragmentación en los procesos desarrollados en Consultorio Jurídico y Centro de Conciliación</t>
  </si>
  <si>
    <t xml:space="preserve">No se podrá garantizar a los usuarios la continuidad en la prestación de los servicios
No se efectuaría  el correspondiente reparto, sustitución o archivo de los asuntos
No se brindaría la atención requerida a los estudiantes y usuarios del Consultorio Jurídico
Los procesos administrativos se retrasan generando posible no conformidades </t>
  </si>
  <si>
    <t>Docentes del Proceso de Gestión, Servicios y Práctica Jurídica Académica realiza la justificación de nota en el formato FGA.CC-30 y reporte de notas a la dirección del Consultorio Jurídico.
Diligenciamiento de formato FGA.CC-30 y entrega de reporte final de notas al finalizar el semestre.</t>
  </si>
  <si>
    <t>QUIÉN
Docentes del Proceso de Gestión, Servicios y Práctica Jurídica Académica
QUÉ
Informe de notas en periodo intersemestral del estado de los procesos que lleva cada estudiante junto a su respectiva nota.
CÓMO
Diligenciamiento del documento compartido Excel en el que se hace reporte de notas provisional del período intersemestral.</t>
  </si>
  <si>
    <t>Equipo Administrativo del Proceso de Gestión, Servicios y Práctica Jurídica Académica
Búsqueda e implementación de herramientas tecnológicas alternativas al fallido SharePoint que utilizaba la Universidad de Pamplona y restricción al acceso a expedientes físicos.
CÓMO
Implementación de la plataforma Google Drive para la creación de expedientes digitales y limitación al préstamo de expedientes físicos.</t>
  </si>
  <si>
    <t>La ley 2113 de 2021 y 2220 de 2022, sumadas a otras normativas de orden legal y constitucional imponen el deber de prestar un servicio altamente calificado y accesible para toda la población, independientemente de sus situaciones particulares, orientación, género, religión, nacionalidad, etc.
Falta de capacitación a estudiantes, docentes y administrativos respecto a la atención a personas con discapacidad.</t>
  </si>
  <si>
    <t>Escenarios de discriminación a este tipo de población.
Eventuales quejas por parte de familiares y allegados al usuario con discapacidad que se acerca a las instalaciones del consultorio jurídico y centro de conciliación.</t>
  </si>
  <si>
    <t>QUIÉN
Líder del Proceso de Gestión, Servicios y Práctica Jurídica Académica
QUÉ
Señalización adecuada de todos los espacios en braille, para facilitar la ubicación de las personas no videntes y apoyo del programa de psicología en aquellos casos en los que se requiera.
CÓMO
Implementación de señalización en braille de las oficinas del consultorio jurídico y solicitudes a practicantes o docentes del programa de psicología o bienestar universitario al momento de ser necesario su acompañamiento.</t>
  </si>
  <si>
    <t>el Director de la granja establecer  cronograma de conciliaciones bancarias mensual para asegurar la integridad del recaudo, reduciendo la dependencia de la validación manual de soportes y el tiempo de respuesta ante posibles inconsistencias, dejando evidencia acta de reunión.</t>
  </si>
  <si>
    <t>El director de la Granja envía al inicio de la vigencia,  solicitud a la Rectoría a través de correo electrónico de la caja menor para su aprobación.</t>
  </si>
  <si>
    <t xml:space="preserve">Falta de personal suficiente o capacitado para realizar rondas de vigilancia permanentes que detecten ataques de depredadores, hurtos o accidentes físicos de los animales.
Cercas en mal estado, corrales inseguros o falta de protección contra inclemencias climáticas
Presencia de sequías prolongadas o inundaciones que afectan la disponibilidad de pastos y agua de calidad.
Presencia de actos delictivos  en los alrededores de la Granja Villa Marina
</t>
  </si>
  <si>
    <t xml:space="preserve">El director de la granja o personal asignado solicita a la oficina de Almacén e Inventarios acta de la verificación de los inventarios  que realiza dicha dependencia con el fin de corroborar la información 
 existente en los registros  de necropsia (FGA.GR-19) y “Baja
de Semovientes (FGA.GR-32).  Dicha información será socializada en consejo de granja  dejando como soporte FAC-08  Acta de Reunión
</t>
  </si>
  <si>
    <t>Demora en los trámites contractuales de personal profesional e insumos.
Condiciones climáticas. 
Falta de personal profesional y operarios. 
 Falta de personal profesional específico  para el mantenimiento de infraestructura y equipos</t>
  </si>
  <si>
    <t xml:space="preserve">El director de la granja  realiza el presupuesto de insumos agrícolas, con el cual se diligenciará los requerimientos a los procesos correspondientes. Esta información se consigna en FAC-08 “Acta de Reunión”
 </t>
  </si>
  <si>
    <t>Perdida de  la producción agrícola</t>
  </si>
  <si>
    <t>Al inicio de la vigencia, el Líder del Proceso realiza la solicitud a la Vicerrectoría Académica de los jornales requeridos  en la Granja Villa Marina a través de correo electrónico.
insumos para realizar las labores agronómicas para el adecuado manejo de los
Sistemas de Producción Agrícola, así como para la cosecha y poscosecha de los
productos que lo requieran.</t>
  </si>
  <si>
    <t>Condiciones especiales o movilidad reducida de los estudiantes.
Falta de medios e infraestructura para atención de los casos especiales</t>
  </si>
  <si>
    <t>El director de la granja  al inicio del periodo académico solicita a través de correo electrónico al Director de Bienestar Universitario relación de los estudiantes de los programas de Medicina Veterinaria, Zootecnia y de Ingeniería Agronómica  que tengan condición especial o movilidad reducida con el fin,  de activar las rutas para el acceso y las normas de bioseguridad a las actividades académicas propias de la Granja Experimental Villa Marina .</t>
  </si>
  <si>
    <t>Pérdida de información y documentos existentes en el repositorio digital de la Granja Experimental Villa Marina por la rotación de personal</t>
  </si>
  <si>
    <t xml:space="preserve"> Falta de continuidad en los contratos laborales.
 Falta de control en los permisos de acceso a las fuentes de información.
Falta de equipos y tecnología informática.</t>
  </si>
  <si>
    <t xml:space="preserve"> Pérdida y uso indebido de la información. 
 Pérdida de control y seguimiento a procesos. </t>
  </si>
  <si>
    <t>El Director de la granja solicita al personal asignado en la Granja Experimental Villa Marina Copia de seguridad de los formatos e informes que se diligen al finalizar cada periodo académico</t>
  </si>
  <si>
    <t xml:space="preserve">Se propone continuar ejecutando el control existente </t>
  </si>
  <si>
    <t xml:space="preserve">Gestión de Investigaciones </t>
  </si>
  <si>
    <t xml:space="preserve">PPI-03 Gestión de Convocatorias </t>
  </si>
  <si>
    <t>Errores de Documentación</t>
  </si>
  <si>
    <t xml:space="preserve">Gestor administrativo del proceso de  Investigaciones verifica que la propuesta presentada que cumpla con los requisitos de los términos de referencia establecidos y publicados para la convocatoria interna, revisando la propuesta  y los soportes aportados contrastándolos con los requisitos establecidos en el procedimiento PPI-03 v06 gestión de convocatorias </t>
  </si>
  <si>
    <t>Gestor Administrativo  y el Líder del Proceso de Gestión de Investigaciones., implementa una lista de requisitos - FPI-11 “Propuesta de Investigación C+DT+I” - FPI-36 “Consentimiento Informado” - FPI-07 Propuesta de Investigación de Semillero, para la verificación que cumpla con los términos de referencia de la convocatoria interna, verificando y aprobando cada componente de la lista de requisitos de los formatos al que deba diligenciarse y adjuntarse a la convocatoria para ser evaluada y aprobada por pares académicos y continuar con el trámite de convocatoria interna.</t>
  </si>
  <si>
    <t>Plagio en las producciones académicas e investigativas  (libros)</t>
  </si>
  <si>
    <t xml:space="preserve">Falta de conocimiento sobre derechos de autor                Manipulación de fuentes de información de los autores de los libros. </t>
  </si>
  <si>
    <t>1 Riesgos legales y disciplinarios
2 Afectación a la calidad académica
3 Observaciones de entes de control                                                 4 Generación de información inconsistente. 
 5 Posibles procesos jurídicos por violación de derechos de autor.</t>
  </si>
  <si>
    <t>Gestor administrativo del proceso de  Investigaciones verifica el material de producción bibliográfica cada vez que llega el producto a través de la plataforma Turnitin, con el fin de verificar la originalidad del mismo y el nivel de plagio o coincidencia que puede tener con otras obras ya existentes.</t>
  </si>
  <si>
    <t>IPI-01 Gestión de grupos de investigación</t>
  </si>
  <si>
    <t>1. Perdida de la gestión del conocimiento del grupo de investigación, del director desvinculado.
2. Pérdida de la categoría en Min ciencias del Grupo de Investigación.
3. Bajo rendimiento en los indicadores nacionales e internacionales (Usapiens, Art sapiens, acreditación, entre otros.)</t>
  </si>
  <si>
    <t xml:space="preserve">Gestor administrativo del proceso de  Investigaciones cita a reuniones con cada grupo de investigación
verificación y comprobación de productividad y categorización en la convocatoria de min ciencias      </t>
  </si>
  <si>
    <t xml:space="preserve">Gestor Administrativo  y el Líder del Proceso de Gestión de Investigaciones.    
Actualización constante de información en GrupLAC y CvLAC                        
Cumplimiento de los lineamientos de Min ciencias                                              
Monitoreo de la producción científica del grupo de investigación              </t>
  </si>
  <si>
    <t>PPI-01 Planificación del proceso gestión de la investigación</t>
  </si>
  <si>
    <t>Gestor administrativo del proceso de  planeación institucional
Control de Mantenimiento (Preventivo y Correctivo)     
Control de Seguridad y Normativa (SST)  
Control de Espacios y Aforos</t>
  </si>
  <si>
    <t>Gestor administrativo del proceso de  planeación institucional
Inspecciones Periódicas
Rutas de Evacuación  
Verificación de que las rampas, barandas y baños para personas con movilidad reducida cumplan con la norma técnica
Registro detallado de cada metro cuadrado, su estado de conservación y el mobiliario asignado.</t>
  </si>
  <si>
    <t>Gestor administrativo del proceso de  planeación institucional</t>
  </si>
  <si>
    <t xml:space="preserve">IPI-02 Gestión de investigación tesis doctorales </t>
  </si>
  <si>
    <t xml:space="preserve">Comisión de Seguimiento Ejecución de Tesis Doctoral / comité curricular programa doctorado                       Acciones de Seguimiento y Mentoría      Informes de Avance Semestrales, Convenios de Confidencialidad y Propiedad Intelectual, Defensas de Candidatura (Predoctorado)    </t>
  </si>
  <si>
    <t>Fomentar procesos de investigación y diagnostico de enfermedades infecciosas y tropicales, generando proyectos encaminados a responder de manera oportuna y eficaz a las problemáticas en el área de la salud en la región.</t>
  </si>
  <si>
    <t>PPI.CD-01 Programa Reactivo vigilancia
PPI.CD-02 Procesamiento de Muestras Biológicas</t>
  </si>
  <si>
    <t xml:space="preserve">Existencia de equipos de soporte eléctrico (UPS) que permiten subsanar las fallas en el fluido eléctrico en algunos equipos, verificando las temperaturas en los equipos de refrigeración y el estado de los soportes eléctricos </t>
  </si>
  <si>
    <t>Líder del Proceso del laboratorio y personal del laboratorio
Diligenciamiento del formato FPI.CD-06 Monitoreo Temperatura y validación del formato FPI.CD-31_monitoreo_temperatura neveras y congeladores
Verificar el diligenciamiento de los formatos de temperatura.
Solicitar a la oficina de Planeación  la adquisición por parte de la Universidad de soporte eléctrico en caso de que se presentes interrupciones o fallas en el fluido eléctrico que afecte en especial a los equipos de refrigeración.</t>
  </si>
  <si>
    <t>Líder del Proceso del laboratorio y personal del laboratorio
Validación y diligenciamiento del formato FPI.CD-32_Registro de uso de equipos, Contratación de personal capacitado
Verificar el diligenciamiento del  formato de uso de equipo y contratación y capacitación de personal.</t>
  </si>
  <si>
    <t>Perdida y/o alteración de la información almacenada en las bases de datos.</t>
  </si>
  <si>
    <t xml:space="preserve">Resguardo de la seguridad de las bases de datos.
Se realiza la instalación y aplicación de software que permite el control de la información en el servidor contra robo de información o hackeo, Política de acceso cruzado, ingreso a la plataforma con una IP determinada, acceso basado en tokens, control de acceso basado en roles (niveles de acceso a personal determinado), cifrado de la información y contraseña basado en acceso de datos, CAPTCHA (evita ataques de fuerza bruta), protección de puertos con firewall, helmet en ingles evita mostrar que tecnologías hay en el servidor, información sensible declarada en variables de entorno, para el mantenimiento del aplicativo se utiliza acceso remoto SSH con credenciales por computadora para poder acceder remoto.  </t>
  </si>
  <si>
    <t>Líder del Proceso del laboratorio e ingeniero 
Actualización de las bases de datos y software
Emisión de informes cuatrimestrales sobre la realización de las verificaciones y actualizaciones del software y las bases de datos.</t>
  </si>
  <si>
    <t xml:space="preserve">Resguardo de la seguridad biológica del laboratorio.
Uso de cabinas de bioseguridad y de elementos de protección personal </t>
  </si>
  <si>
    <t>Líder del Proceso y directivas:
Gestión para el mantenimiento preventivo de las cabinas de bioseguridad
Gestionar ante las directivas para el mantenimiento preventivo de las cabinas de bioseguridad</t>
  </si>
  <si>
    <t>Contratar Personal capacitado para realizar la toma de muestra.
Capacitar al personal en el MPI.CD-02 Manual de Identificación, Toma, Conservación, Embalaje, Transporte y Remisión de Muestras Biológicas Laboratorio CEDIMOL 
Capacitar al personal en los procedimientos del laboratorio.
Actualización y validación de procedimientos del laboratorio</t>
  </si>
  <si>
    <t>Líder del proceso y personal del laboratorio</t>
  </si>
  <si>
    <t>Líder de proceso y Técnico Administrativo Oficina de Atención al Graduado</t>
  </si>
  <si>
    <t>Incumplimiento en la entrega del acta de liquidación o terminación</t>
  </si>
  <si>
    <t>Analista de Seguimiento a Proyectos
En la reunión de seguimiento, verificar que los proyectos se estén ejecutando de acuerdo a lo establecido desde los componentes técnicos, financieros y jurídicos.
Por medio de controles de seguimiento dirigidos para cada uno de los responsables, dejando constancia en el acta de reunión o en su defecto, tal como se estipule en el procedimiento.</t>
  </si>
  <si>
    <t>Planeación Institucional</t>
  </si>
  <si>
    <t xml:space="preserve">Orientar la planeación institucional en los pilares misionales y financieros, coadyuvando a la alta dirección en la formulación de políticas, planes, programas y proyectos que permitan el
crecimiento permanente de la institución. </t>
  </si>
  <si>
    <t xml:space="preserve">PDE.PL-03 v.05 Gestión por Planes, Resultados y Gestión
Financiera </t>
  </si>
  <si>
    <t>Posible incumplimiento en el seguimiento, control y evaluación de las metas e indicadores definidos en la Planeación Estratégica Institucional.</t>
  </si>
  <si>
    <t>PDE.PL-07 Elaboración, Control y Seguimiento al Plan Anticorrupción y de Atención al Ciudadano</t>
  </si>
  <si>
    <t>Restricción al control social y ciudadano.</t>
  </si>
  <si>
    <t>PDE.PL-08 Planeación Física</t>
  </si>
  <si>
    <t>Posibilidad de imprecisión en el proceso de estudios y diseños de un proyecto.</t>
  </si>
  <si>
    <t xml:space="preserve">Cambio de condiciones iniciales de los proyectos </t>
  </si>
  <si>
    <t>Incumplimiento de la garantia de las obras</t>
  </si>
  <si>
    <t xml:space="preserve">Posibilidad de actos administrativos recurrentes a un contrato en ejecución. </t>
  </si>
  <si>
    <t>PDE.PL-09 Prestación de Servicio de Transporte Terrestre</t>
  </si>
  <si>
    <t>Uso indebido del suministro de combustible institucional para el favorecimiento de terceros.</t>
  </si>
  <si>
    <t>Orientar la planeación institucional en los pilares misionales y financieros, coadyuvando a la alta dirección en la formulación de políticas, planes, programas y proyectos que permitan el crecimiento permanente y sostenible de la institución.</t>
  </si>
  <si>
    <t>Cambio y apropiación indebida de repuestos del parque automotor en favorecimiento de terceros.</t>
  </si>
  <si>
    <t>PDE.PL-10 Recursos Físicos y Apoyo Logístico</t>
  </si>
  <si>
    <t>Deterioro  de la Infraestructura Física de la Universidad</t>
  </si>
  <si>
    <t>Favorecimiento de intereses propios o particulares por apropiación de material de consumo y material no fungible necesarios para los procesos de mantenimiento y adecuaciòn de infraestructura y Apoyo Logístico.</t>
  </si>
  <si>
    <t>PDE.PL-11 Planeación Académica</t>
  </si>
  <si>
    <t>Entrega tardía o incompleta de información por las dependencias</t>
  </si>
  <si>
    <t xml:space="preserve">PDE.PL-11 Planeación Académica
</t>
  </si>
  <si>
    <t>Errores en la consolidación y validación de datos académicos</t>
  </si>
  <si>
    <t>Exposición de información sensible (datos de estudiantes y programas)</t>
  </si>
  <si>
    <t>Manipulación indebida de información para favorecer a un tercero</t>
  </si>
  <si>
    <r>
      <t>Falta de seguimiento periódico a los indicadores del Plan de Desarrollo Institucional y del Plan de Gestión en la Herramienta SPEI.
Retrasos en el cargue de evidencias por parte de los responsables de los indicadores.
Debilidades en la articulación entre los líderes de proceso y la Oficina de Planeación Institucional.
Insuficiente apropiación de la cultura de seguimiento y control institucional.</t>
    </r>
    <r>
      <rPr>
        <sz val="10"/>
        <color rgb="FFFF0000"/>
        <rFont val="Arial"/>
        <family val="2"/>
      </rPr>
      <t xml:space="preserve"> </t>
    </r>
  </si>
  <si>
    <t>Incumplimiento de las metas estratégicas institucionales.
Evaluaciones desfavorables por parte del Consejo Superior y la alta dirección.
Limitaciones para la toma de decisiones estratégicas oportunas y efectivas.
Riesgo de observaciones por parte de entes de control y afectación de la imagen institucional.</t>
  </si>
  <si>
    <t>El jefe de la Oficina de Planeación y el profesional de apoyo continuará realizando la revisión del cumplimento en el aplicativo SPEI, con el fin de identificar los indicadores del Plan de Gestión y del Plan de Desarrollo Institucional con porcentaje de cumplimiento menor al estipulado en la herramienta, para realizar el reporte en los Comité de seguimiento mensuales y así cada Líder del Desafio y/o Pilar tome las medidas necesarias.</t>
  </si>
  <si>
    <t>QUIÉN:
Jefe de la Oficina de Planeación Institucional y profesional de apoyo.
QUÉ:
Implementar un cronograma institucional de seguimiento y control de indicadores estratégicos.
CÓMO:
Mediante el diseño, aprobación y aplicación de una lista de chequeo institucional que permita verificar el cargue oportuno, completo y validado de las evidencias en la Herramienta SPEI.</t>
  </si>
  <si>
    <t xml:space="preserve">Líder del Proceso de Planeación Institucional </t>
  </si>
  <si>
    <t>Falta de publicación oportuna y transparente del PEPT</t>
  </si>
  <si>
    <t>Riesgos  disciplinarios
Afectación a la calidad y transparencia institucional 
Observaciones de entes de control</t>
  </si>
  <si>
    <t>El profesioal de apoyo de la ofiicna de pLaneación realiza la publicación al 31 de enero de cada vigencia dejando evidencia en correo masivo informando de la misma</t>
  </si>
  <si>
    <t>QUIÉN
Profesional Universitario y Líder del Proceso de Talento Humano.
QUÉ
Realizan una validación cruzada e independiente del cumplimiento de los requisitos del candidato.
CÓMO
Efectuando una segunda revisión de los soportes del candidato por un responsable distinto al que realizó la primera verificación, dejando evidencia de la validación en el expediente.</t>
  </si>
  <si>
    <t>31 de enero del 2026</t>
  </si>
  <si>
    <r>
      <t xml:space="preserve">
</t>
    </r>
    <r>
      <rPr>
        <sz val="10"/>
        <rFont val="Arial"/>
        <family val="2"/>
      </rPr>
      <t>El jefe de la Oficina de Planeación y el profesional de apoyo
Se realiza un cronograma de cumplimiento de indicadores y se realiza al comite
+V8:Y8
Diseñando y aprobando cada componente de la lista de chequeo institucional que deba diligenciarse y adjuntarse al expediente del docente antes de continuar con el trámite de vinculaciónm, documento que debe validar el SIG</t>
    </r>
  </si>
  <si>
    <t xml:space="preserve">El procedimiento de Planeación física, no cuenta con los instrumentos básicos de medición necesarios, proporcionados por la entidad, para atender la visita técnica de campo, </t>
  </si>
  <si>
    <t xml:space="preserve">
Cantidades imprecisas
Desbalance presupuestal</t>
  </si>
  <si>
    <t xml:space="preserve">Los profesionales de apoyo del procedimiento de Planeación Física realiza las visitas técnicas con los instrumentos de medición pertenecientes a cada uno de ellos, </t>
  </si>
  <si>
    <t>En el primer trimestre del año, los profesionales de apoyo del procedimiento de Planeación Física realizaran la cotización de los elementos de medición requeridos para las actividades de campo desarrolladas en la visitas técnicas.</t>
  </si>
  <si>
    <t xml:space="preserve">Líder del Proceso de Planeación Institucional
Los profesionales de apoyo del procedimiento de Planeación Física </t>
  </si>
  <si>
    <t xml:space="preserve">2 de febrero del 2026
</t>
  </si>
  <si>
    <t xml:space="preserve">31 de marzo del 2026
</t>
  </si>
  <si>
    <t>Cambios no contemplados en los requerimientos iniciales por las partes interesadas</t>
  </si>
  <si>
    <t>Cambio en los diseños
Ajustes en los presupuestos
Retraso en la formulación 
Demora en los tiempos de entrega 
Ajustes en la documentación del proyecto</t>
  </si>
  <si>
    <t xml:space="preserve">El supervisor de obras y los profesionales de apoyo del procedimiento de Planeación Física, se reunen con las partes interesadas para la socialización del proyecto y por medio del FDE.PL-41 acta de confirmación, quedan establecidas sus condiciones contractuales
</t>
  </si>
  <si>
    <t>El supervisor de obras y los profesionales de apoyo del procedimiento de Planeación Física, realizan visita técnica inicial para determinar las actividades que solventen la necesidad presentada, verificando cantidades y especificaciones técnicas, que requiere la ejecución del proyecto, en el FDE.PL-41 acta de confirmación
El supervisor de obras y los profesionales de apoyo del procedimiento de Planeación Física, realizan el seguimiento a la ejecución de los proyectos para el cumplimiento del objeto contractual en los plazos y condiciones establecidos, mediante el FDE.PL-44 Informe Quincenal de Obra</t>
  </si>
  <si>
    <t>2 de febrero del 2026
1 de julio de 2026</t>
  </si>
  <si>
    <t>30 de junio de 2026 
31 de diciembre del 2026</t>
  </si>
  <si>
    <t xml:space="preserve">Posibilidad de no atención a las solicitudes relacionadas a la garantía de las obras realizadas. 
Falta de cumplimietno oportuno y adecuado de las obligaciones de garantía exigidas en el contrato
</t>
  </si>
  <si>
    <t xml:space="preserve">El contratista no brinda atención oportuna a las solicitudes remitidas por concepto de garantía de la obra. 
Afectación al estado de la infraestrutura física 
Inhabilitación de los espacios físicos
Sanciones legales </t>
  </si>
  <si>
    <t>Los profesionales de apoyo del procedimiento de Planeación Física realizan el estudio técnico de la evaluación de la afectación para determinar las causas , como soporte para la solicitud de cumplimiento de garantía al contratista mediante correo electrónico.
En caso de omisión por parte del contratista se reitera la solicitud por medio de correo electrónico.
Si persiste la omisión se inicia el proceso jurídico para hacer efectiva la poliza de cumplimiento.</t>
  </si>
  <si>
    <t xml:space="preserve">El supervisor y los profesionales de apoyo del procedimiento de Planeación Física realizan controles a las actividades, cantidades y cronograma de obra, por medio del FDE.PL-44 Informe Quincenal de Obra.
Trazabilidad de las inconsistencias detectadas y comunicadas al contratista por parte del Supervisor de la obra, por medio de correo oficial  </t>
  </si>
  <si>
    <t xml:space="preserve">El supervisor y los profesionales de apoyo del procedimiento de Planeación Física </t>
  </si>
  <si>
    <t>2 de febrero del 2026</t>
  </si>
  <si>
    <t>Actividades adicionales en la ejecución del proyecto que conllevan a modificaciones al contrato inicial</t>
  </si>
  <si>
    <t>Múltiples actos administrativos para un mismo contrato en ejecución.
Impacto financiero que implica adición al presupuesto
Desfases en los cronogramas estipulados  que causan atrasos en la entrega de la obra.</t>
  </si>
  <si>
    <t xml:space="preserve">El supervisor y los profesionales de apoyo del procedimiento de Planeación Física realizan periodicamente comités de obra para determinar el estado de la obra y si estas requieren modificaciones tanto en plazo como en costo evidenciado en el FDPL-67 Acta de Comité de obra.
A partir del comité de obra se estructura la justificación técnica y jurídica que amerita el tramite de modificatorio sustentado mediante el FDPL-65 Acta de  mayores y menores
</t>
  </si>
  <si>
    <t xml:space="preserve">El supervisor y los profesionales de apoyo del procedimiento de Planeación Física establecen fechas fperiodicas para realizar los comités de obra, para el control y prevención de posibles actos administrativos recurrentes </t>
  </si>
  <si>
    <t>Realización de tanqueos de combustible no autorizados o sin soporte, destinados al favorecimiento de intereses propios o de terceros, en el marco de la prestación del servicio de transporte terrestre institucional.</t>
  </si>
  <si>
    <t>Favorecimiento indebido de intereses particulares, afectación de los recursos financieros institucionales, posibles sanciones disciplinarias, fiscales y penales, así como investigaciones por presunto peculado y deterioro de la imagen institucional.</t>
  </si>
  <si>
    <t xml:space="preserve">Evidencias fotograficas antes , durante y despues del  suministro que envia   en tiempo real
</t>
  </si>
  <si>
    <t>El personal encargado del procedimiento de transporte realizará el contraste y verificación entre informe del contratista y las facturas allegadas por los responsables del tanqueo para determinar la veracidad de los datos</t>
  </si>
  <si>
    <t>Líder del Proceso y personal de apoyo.</t>
  </si>
  <si>
    <t>15 de enero de 2026</t>
  </si>
  <si>
    <t>30 de dieimbre de 2026</t>
  </si>
  <si>
    <t>Realización de cambios no autorizados de repuestos o sustitución de partes de los vehículos del parque automotor institucional, con el fin de apropiarse o beneficiar a terceros, aprovechando las actividades de mantenimiento preventivo o correctivo.</t>
  </si>
  <si>
    <t>Favorecimiento de intereses propios o particulares, pérdida de bienes institucionales, incremento de costos de mantenimiento, sanciones disciplinarias, fiscales y penales, investigaciones por presunta apropiación indebida y afectación a la imagen institucional.</t>
  </si>
  <si>
    <t xml:space="preserve">Informe de supervisor y autorización del jefe de la  Oficina de Planeación  </t>
  </si>
  <si>
    <t xml:space="preserve">Actualizar el procedimiento y adecuar las mejoras establecidas
El supervisor del contrato de mantenimiento vehicular de la institución debe solicitar la entrega de los repuestos sujetos a cambio por parte del contratista, con el fin de dar de baja los mismos. </t>
  </si>
  <si>
    <t>Falta de seguimiento a las condiciones de la infraestructura física de manera periódica y oportuna.
Falta a la atención oportuna a los requerimientos de mantenimiento de infraestructura</t>
  </si>
  <si>
    <t>Deterioro de la Infraestructura física de la Universidad, lo cual no permite garantizar un adecuado desarrollo de las actividades misionales de la institución. 
Accidentes e incidentes
Pérdidas económicas</t>
  </si>
  <si>
    <t>El jefe de la Oficina de Planeación y el profesional de apoyo realizan el plan de mantenimiento preventivo y correctivo de la infraestructura física de la institución
Se atienden las solicitudes de las diferentes depencias mediante formato FDEPL81                                                                                                                                                                                            Realizar la asignación de las solicitudes de las diferentes dependencias en el FDE.PL 79 
                                                                                                                                                                                Medición del indicador Eficacia en la Prestación de Servicio para determinar el cumplimiento de las asignaciones</t>
  </si>
  <si>
    <t xml:space="preserve">El jefe de la Oficina de Planeación y el funcionario de apoyo.  Por medio del informe semanal de actividades FDEPL se relacionan las asignaciones atendidas y las visitas preventivas que relaiza el proceso  
 apoyándonos con los jefes de las dependencias.                                                                                                                                                                                                                                                                                                                                 Mediante la ejecución del Plan anual de mantenimiento  preventivo y correctivo de la infraestructura física de la Institución.                                                                                                                                                                                </t>
  </si>
  <si>
    <t>Falta de inventarios                                                                                                                                                                                                                                                                                                                                Almacenamiento inseguro del material                                                                                                                                                                                                                                                                                          Falta de control en la distribución del material y equipos</t>
  </si>
  <si>
    <t>Disciplinarias, investigaciones penales, fiscales, detrimento al patrimonio, y deficiencia en la prestación del servicio                                                                                                                                                        Deterioro del clima organizacional</t>
  </si>
  <si>
    <t>El jefe de la Oficina de Planeación y el funcionario de apoyo.                                                                                                                                                                                                                            Verifican la entrada, estado, cantidad, calidad y  almacenamiento y bodegaje del material.                             Registrando mediante los formatos FDE.PL-82 v00 (Asignación de materiales y herramientas) ,el FDE.PL- 77 v. 00 (Asignación de maquinaria) y FDE.PL- 84 v. 00 ( Asignación de Apoyo Logístico en eventos)</t>
  </si>
  <si>
    <t xml:space="preserve">El jefe de la Oficina de Planeación y el funcionario de apoyo.                                                                                                                                                                                                                                            Revisión  periodica de entrada y salidad del material.                                                                                                                                                                                                                                                             Mediante actualización diaria del archivo de excel </t>
  </si>
  <si>
    <t xml:space="preserve">Funcionarios de apoyo </t>
  </si>
  <si>
    <t>5 de enero de 2026</t>
  </si>
  <si>
    <t>30 de diciembre de 2026</t>
  </si>
  <si>
    <t>Falta de cultura de planeación.
Desconocimiento de plazos establecidos en la normatividad del Ministerio de Educación MEN.
Falta de conocimiento por parte de las dependencias sobre la obligación normativa de reportar información al Ministerio de Educación.</t>
  </si>
  <si>
    <t xml:space="preserve">
•	Retrasos en el cargue de información al Sistema Nacional de Información de la Educación Superior (SNIES), afectando la actualización oportuna de datos institucionales.
•	Posibles sanciones por parte del Ministerio de Educación Nacional, conforme a lo estipulado en la normativa vigente.
•	Pérdida de credibilidad institucional, que impacta negativamente la confianza de los actores internos y externos.</t>
  </si>
  <si>
    <t>*Cronogramas oficiales.
*Correos de solicitud.
*Acompañamiento de Oficina de Planeación.</t>
  </si>
  <si>
    <t>•	Diseñar y difundir cronogramas oficiales de reporte de información, alineados con los plazos establecidos por el MEN.
•	Realizar una capacitación semestral a las dependencias en normatividad vigente (SNIES, SPADIES, OLE, Registro Calificado, Acreditación), asegurando comprensión de obligaciones y tiempos.
•	Implementar recordatorios mediante correo para las fechas críticas de entrega de información.</t>
  </si>
  <si>
    <t>01/020/2026</t>
  </si>
  <si>
    <t>• Falta de revisión cruzada.
• Desconocimiento de protocolos del Ministerio de Educación.
• Actualización constante de plantillas por parte del MEN.
• Cambios de Gobierno.
• Alta carga de información.</t>
  </si>
  <si>
    <t xml:space="preserve">•	Generación de reportes inconsistentes, que afectan la confiabilidad de la información institucional.
•	Devolución de informes por parte del Ministerio de Educación Nacional (MEN), lo que retrasa la gestión y cumplimiento de plazos.
•	Reprocesos administrativos y técnicos, que incrementan la carga laboral.
•	Observaciones en auditorías del MEN.
•	Afectación de la toma de decisiones institucionales, debido a la falta de datos precisos y oportunos.
•	Disminución en los indicadores de  calidad y oportunidad de la información reportada.
</t>
  </si>
  <si>
    <t>* Validación de la información en las plataformas oficiales del MEN.
*Aplicación de protocolos establecidos por el Ministerio de Educación (MEN).
*Revisión interna de la información antes del envío</t>
  </si>
  <si>
    <t>•	Aplicar doble validación y revisión cruzada de la información antes de su envío al MEN. 
•	Efectuar los cargues de información con antelación a la fecha límite establecida, con el fin de detectar y corregir posibles errores antes de la entrega definitiva.
• Establecer controles y validaciones automáticas en las plantillas oficiales, orientadas a minimizar inconsistencias y errores de digitación en la información suministrada por las dependencias.</t>
  </si>
  <si>
    <t>•Demoras en la actualización y depuración de roles y permisos en los sistemas de información.
•Limitada cultura organizacional en torno a la protección de datos y la gestión segura de la información.
•Almacenamiento de información sensible en dispositivos o medios no autorizados (USB, correos personales, hojas de cálculo locales), lo que incrementa la vulnerabilidad.
• Dependencia excesiva de procesos manuales en la consolidación y reporte de información, lo que aumenta el riesgo de errores y exposición accidental.
• Poca coordinación entre la oficina de planeación y las áreas de tecnología para implementar medidas de seguridad integrales.</t>
  </si>
  <si>
    <t xml:space="preserve">• Posible Vulneración de datos personales.
• Posibilidad de Sanciones legales y administrativas, derivadas del incumplimiento de la Ley 1581 de 2012 sobre protección de datos personales y demás normativas aplicables.
•	Riesgo de fraude o suplantación de identidad, al quedar expuestos datos sensibles que pueden ser utilizados de manera indebida.
</t>
  </si>
  <si>
    <t>*Autorización jerárquica: Las solicitudes que involucran información sensible deben ser autorizadas exclusivamente por altos directivos (Rector, Vicerrectores, Secretario General), para su tratamiento,  garantizando control y trazabilidad en el uso de los datos.
* Uso de plataformas oficiales: La información académica y administrativa se gestiona en sistemas institucionales autorizados, reduciendo el riesgo de almacenamiento en medios no seguros.</t>
  </si>
  <si>
    <t>•	Fortalecer la articulación entre la Oficina de Planeación y lel área  de tecnología, asegurando medidas integrales de seguridad y gestión de información realizando una reunión semestral.
Solicitar autorización a los altos directivos, para las solicitudes de información sensible que se realicen a la dependencia</t>
  </si>
  <si>
    <t>• Intereses Particulares.
• Pocos de controles internos.
• Ausencia de trazabilidad</t>
  </si>
  <si>
    <t>*Distorsión de estadísticas.
*Pérdida de confianza.
*Sanciones disciplinarias.</t>
  </si>
  <si>
    <t xml:space="preserve"> Auditoría interna y Externas</t>
  </si>
  <si>
    <t xml:space="preserve">Diseñar informes que consolide y visualice la información académica y administrativa de manera transparente, garantizando su publicación en un entorno de acceso controlado para la comunidad universitaria y los grupos de interés. </t>
  </si>
  <si>
    <r>
      <t xml:space="preserve">Líder del Proceso de Atención al Ciudadano y Transparencia implementa seguimiento </t>
    </r>
    <r>
      <rPr>
        <b/>
        <u/>
        <sz val="10"/>
        <color theme="1"/>
        <rFont val="Arial"/>
        <family val="2"/>
      </rPr>
      <t>trimestra</t>
    </r>
    <r>
      <rPr>
        <sz val="10"/>
        <color theme="1"/>
        <rFont val="Arial"/>
        <family val="2"/>
      </rPr>
      <t>l a los requerimientos allegados mediante el informe de consolidación y análisis que se envía al SIG para su conocimiento y posterior publicación en la página de contenido web de la Oficina de Atención al ciudadano, previniendo que se presenten casos de favorecimiento a terceros.</t>
    </r>
  </si>
  <si>
    <r>
      <t xml:space="preserve">Profesional Universitario del Proceso de Atención al Ciudadano y Transparencia, para mitigar riesgos de falta de ética y uso indebido de información reservada de terceros, es necesario  realizar capacitación y sensibilización continuamente al personal, divulgar  el Código de Integridad  de la Universidad de Pamplona, con el uso correcto de la información y las consecuencias de su mal uso., frente a los actos de corrupción y no discriminación, </t>
    </r>
    <r>
      <rPr>
        <b/>
        <sz val="10"/>
        <color theme="1"/>
        <rFont val="Arial"/>
        <family val="2"/>
      </rPr>
      <t>también asociados al uso indebido de la información reservada y clasificada cuando se recepcionen las PQRSDF</t>
    </r>
    <r>
      <rPr>
        <sz val="10"/>
        <color theme="1"/>
        <rFont val="Arial"/>
        <family val="2"/>
      </rPr>
      <t>.
Realizar capacitaciones y divulgación a toda la comunidad administrativa, con el apoyo de pasantes de psicología y comunicación social, mediante las redes sociales,  programa de radio, y capacitaciones presenciales a las dependencias</t>
    </r>
  </si>
  <si>
    <t xml:space="preserve">Profesional Universitario del Proceso de Atención al Ciudadano y Transparencia, recepciona, revisa, consolida y direcciona los requerimientos allegados a la Institución a través del módulo PQRSDF, correo electrónico, línea telefónica, chat y WhatsApp de las partes interesadas a las dependencias que tenga lugar para su correspondiente respuesta.
Realiza control y seguimiento cada dos meses al consolidado descargado del módulo PQRSDF que se direcciona a control interno para su conocimiento y fines pertinentes. Por otra parte, se manejan alertas (3 días antes de que se venza el término de ley) que llegan al correo de atencionalciudadano@unipamplona.edu.co y la dependencia encargada del requerimiento anunciando los días restantes para dar respuesta en términos de ley, de forma clara y de fondo.  
</t>
  </si>
  <si>
    <t>La Oficina de Atención al Ciudadano y Transparencia realiza seguimiento constante para garantizar que la información esté actualizada de acuerdo a la normativa (Ley 1712 de 2014) y los principios de Transparencia y de Acceso a la Información Pública, según los direccionamientos de la Función Pública, de la Procuraduría General de la Nación y Min Tic (Resolución 1519 de 2020
La OACT diligencia cada dos meses el control y seguimiento a las acciones preventivas establecidas, en los términos establecidos por el Gobierno Nacional donde se aplica y verifica el índice de transparencia e información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</si>
</sst>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family val="2"/>
      <scheme val="minor"/>
    </font>
    <font>
      <b/>
      <sz val="11"/>
      <color theme="1"/>
      <name val="Calibri"/>
      <family val="2"/>
      <scheme val="minor"/>
    </font>
    <font>
      <b/>
      <sz val="12"/>
      <color theme="0"/>
      <name val="Arial"/>
      <family val="2"/>
    </font>
    <font>
      <b/>
      <sz val="10"/>
      <color theme="1"/>
      <name val="Arial"/>
      <family val="2"/>
    </font>
    <font>
      <sz val="11"/>
      <color theme="1"/>
      <name val="Arial"/>
      <family val="2"/>
    </font>
    <font>
      <b/>
      <sz val="12"/>
      <name val="Arial"/>
      <family val="2"/>
    </font>
    <font>
      <sz val="11"/>
      <name val="Arial"/>
      <family val="2"/>
    </font>
    <font>
      <sz val="10"/>
      <color theme="1"/>
      <name val="Arial"/>
      <family val="2"/>
    </font>
    <font>
      <b/>
      <sz val="10"/>
      <name val="Arial"/>
      <family val="2"/>
    </font>
    <font>
      <b/>
      <sz val="10"/>
      <color rgb="FF000000"/>
      <name val="Arial"/>
      <family val="2"/>
    </font>
    <font>
      <sz val="10"/>
      <color theme="1"/>
      <name val="Calibri"/>
      <family val="2"/>
      <scheme val="minor"/>
    </font>
    <font>
      <b/>
      <sz val="10"/>
      <color theme="1"/>
      <name val="Arial Narrow"/>
      <family val="2"/>
    </font>
    <font>
      <b/>
      <sz val="10"/>
      <color rgb="FF000000"/>
      <name val="Calibri"/>
      <family val="2"/>
    </font>
    <font>
      <sz val="9"/>
      <color theme="1"/>
      <name val="Arial Narrow"/>
      <family val="2"/>
    </font>
    <font>
      <b/>
      <sz val="8"/>
      <color theme="0"/>
      <name val="Arial"/>
      <family val="2"/>
    </font>
    <font>
      <b/>
      <sz val="8"/>
      <color theme="1"/>
      <name val="Arial"/>
      <family val="2"/>
    </font>
    <font>
      <b/>
      <sz val="12"/>
      <color theme="1"/>
      <name val="Arial"/>
      <family val="2"/>
    </font>
    <font>
      <b/>
      <sz val="11"/>
      <name val="Arial"/>
      <family val="2"/>
    </font>
    <font>
      <b/>
      <sz val="11"/>
      <name val="Calibri"/>
      <family val="2"/>
      <scheme val="minor"/>
    </font>
    <font>
      <sz val="8"/>
      <color theme="1"/>
      <name val="Arial"/>
      <family val="2"/>
    </font>
    <font>
      <sz val="11"/>
      <color rgb="FFFF0000"/>
      <name val="Calibri"/>
      <family val="2"/>
      <scheme val="minor"/>
    </font>
    <font>
      <b/>
      <i/>
      <sz val="11"/>
      <color theme="1"/>
      <name val="Calibri"/>
      <family val="2"/>
      <scheme val="minor"/>
    </font>
    <font>
      <u/>
      <sz val="11"/>
      <color theme="1"/>
      <name val="Calibri"/>
      <family val="2"/>
      <scheme val="minor"/>
    </font>
    <font>
      <sz val="10"/>
      <name val="Arial"/>
      <family val="2"/>
    </font>
    <font>
      <sz val="10"/>
      <color rgb="FF000000"/>
      <name val="Arial"/>
      <family val="2"/>
    </font>
    <font>
      <u/>
      <sz val="10"/>
      <color theme="1"/>
      <name val="Arial"/>
      <family val="2"/>
    </font>
    <font>
      <sz val="10"/>
      <color rgb="FFFF0000"/>
      <name val="Arial"/>
      <family val="2"/>
    </font>
    <font>
      <i/>
      <sz val="10"/>
      <color theme="1"/>
      <name val="Arial"/>
      <family val="2"/>
    </font>
    <font>
      <u/>
      <sz val="11"/>
      <color theme="10"/>
      <name val="Calibri"/>
      <family val="2"/>
      <scheme val="minor"/>
    </font>
    <font>
      <b/>
      <u/>
      <sz val="10"/>
      <color theme="1"/>
      <name val="Arial"/>
      <family val="2"/>
    </font>
  </fonts>
  <fills count="30">
    <fill>
      <patternFill patternType="none"/>
    </fill>
    <fill>
      <patternFill patternType="gray125"/>
    </fill>
    <fill>
      <patternFill patternType="solid">
        <fgColor theme="0"/>
        <bgColor indexed="64"/>
      </patternFill>
    </fill>
    <fill>
      <patternFill patternType="solid">
        <fgColor rgb="FFBDCBD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rgb="FFFFFF00"/>
        <bgColor indexed="64"/>
      </patternFill>
    </fill>
    <fill>
      <patternFill patternType="solid">
        <fgColor rgb="FFE26B0A"/>
        <bgColor indexed="64"/>
      </patternFill>
    </fill>
    <fill>
      <patternFill patternType="solid">
        <fgColor rgb="FFC00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AD3333"/>
        <bgColor indexed="64"/>
      </patternFill>
    </fill>
    <fill>
      <patternFill patternType="solid">
        <fgColor rgb="FF003366"/>
        <bgColor indexed="64"/>
      </patternFill>
    </fill>
    <fill>
      <patternFill patternType="solid">
        <fgColor rgb="FF7030A0"/>
        <bgColor indexed="64"/>
      </patternFill>
    </fill>
    <fill>
      <patternFill patternType="solid">
        <fgColor theme="5"/>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rgb="FFFF66FF"/>
        <bgColor indexed="64"/>
      </patternFill>
    </fill>
    <fill>
      <patternFill patternType="solid">
        <fgColor theme="5" tint="-0.249977111117893"/>
        <bgColor indexed="64"/>
      </patternFill>
    </fill>
    <fill>
      <patternFill patternType="solid">
        <fgColor rgb="FF00B0F0"/>
        <bgColor indexed="64"/>
      </patternFill>
    </fill>
    <fill>
      <patternFill patternType="solid">
        <fgColor rgb="FF00FF00"/>
        <bgColor indexed="64"/>
      </patternFill>
    </fill>
    <fill>
      <patternFill patternType="solid">
        <fgColor rgb="FF009999"/>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patternFill>
    </fill>
    <fill>
      <patternFill patternType="solid">
        <fgColor theme="0"/>
        <bgColor theme="0"/>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left>
      <right/>
      <top style="medium">
        <color theme="0"/>
      </top>
      <bottom/>
      <diagonal/>
    </border>
    <border>
      <left style="medium">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241">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0" borderId="0" xfId="0" applyAlignment="1">
      <alignment horizontal="justify" vertical="center" wrapText="1"/>
    </xf>
    <xf numFmtId="0" fontId="0" fillId="0" borderId="0" xfId="0" applyAlignment="1">
      <alignment horizontal="center"/>
    </xf>
    <xf numFmtId="0" fontId="1" fillId="0" borderId="0" xfId="0" applyFont="1" applyAlignment="1">
      <alignment horizontal="center" vertical="center"/>
    </xf>
    <xf numFmtId="0" fontId="4" fillId="2" borderId="0" xfId="0" applyFont="1" applyFill="1"/>
    <xf numFmtId="0" fontId="4" fillId="0" borderId="0" xfId="0" applyFont="1"/>
    <xf numFmtId="0" fontId="6" fillId="2" borderId="0" xfId="0" applyFont="1" applyFill="1"/>
    <xf numFmtId="0" fontId="6" fillId="0" borderId="0" xfId="0" applyFont="1"/>
    <xf numFmtId="0" fontId="7" fillId="0" borderId="0" xfId="0" applyFont="1"/>
    <xf numFmtId="0" fontId="3" fillId="3" borderId="16" xfId="0" applyFont="1" applyFill="1" applyBorder="1" applyAlignment="1">
      <alignment horizontal="center" vertical="center" wrapText="1"/>
    </xf>
    <xf numFmtId="0" fontId="10" fillId="0" borderId="0" xfId="0" applyFont="1"/>
    <xf numFmtId="0" fontId="10" fillId="2" borderId="0" xfId="0" applyFont="1" applyFill="1"/>
    <xf numFmtId="0" fontId="13" fillId="0" borderId="0" xfId="0" applyFont="1" applyAlignment="1">
      <alignment horizontal="center"/>
    </xf>
    <xf numFmtId="0" fontId="7" fillId="0" borderId="22" xfId="0" applyFont="1" applyBorder="1" applyAlignment="1">
      <alignment horizontal="center" vertical="center" wrapText="1"/>
    </xf>
    <xf numFmtId="0" fontId="7" fillId="0" borderId="22" xfId="0" applyFont="1" applyBorder="1" applyAlignment="1">
      <alignment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7" fillId="0" borderId="22" xfId="0" applyFont="1" applyBorder="1" applyAlignment="1">
      <alignment horizontal="center" vertical="center"/>
    </xf>
    <xf numFmtId="0" fontId="7" fillId="2"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164" fontId="7" fillId="0" borderId="22" xfId="0" applyNumberFormat="1" applyFont="1" applyBorder="1" applyAlignment="1">
      <alignment horizontal="center" vertical="center" wrapText="1"/>
    </xf>
    <xf numFmtId="0" fontId="14" fillId="14" borderId="26" xfId="0" applyFont="1" applyFill="1" applyBorder="1" applyAlignment="1">
      <alignment horizontal="center" vertical="center" textRotation="90" wrapText="1"/>
    </xf>
    <xf numFmtId="0" fontId="15" fillId="12" borderId="26" xfId="0" applyFont="1" applyFill="1" applyBorder="1" applyAlignment="1">
      <alignment horizontal="center" vertical="center" textRotation="90"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1" fillId="12" borderId="16" xfId="0" applyFont="1" applyFill="1" applyBorder="1"/>
    <xf numFmtId="0" fontId="1" fillId="12" borderId="17" xfId="0" applyFont="1" applyFill="1" applyBorder="1"/>
    <xf numFmtId="0" fontId="0" fillId="15" borderId="0" xfId="0" applyFill="1"/>
    <xf numFmtId="0" fontId="0" fillId="16" borderId="0" xfId="0" applyFill="1"/>
    <xf numFmtId="0" fontId="0" fillId="17" borderId="0" xfId="0" applyFill="1"/>
    <xf numFmtId="0" fontId="0" fillId="18" borderId="0" xfId="0" applyFill="1"/>
    <xf numFmtId="0" fontId="0" fillId="19" borderId="0" xfId="0" applyFill="1"/>
    <xf numFmtId="0" fontId="13" fillId="2" borderId="2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9" fillId="0" borderId="5" xfId="0" applyFont="1" applyBorder="1" applyAlignment="1">
      <alignment horizontal="center" wrapText="1"/>
    </xf>
    <xf numFmtId="0" fontId="19" fillId="0" borderId="16" xfId="0" applyFont="1" applyBorder="1" applyAlignment="1">
      <alignment horizontal="center" wrapText="1"/>
    </xf>
    <xf numFmtId="0" fontId="3" fillId="2" borderId="27" xfId="0" applyFont="1" applyFill="1" applyBorder="1" applyAlignment="1">
      <alignment horizontal="center" vertical="center" wrapText="1"/>
    </xf>
    <xf numFmtId="0" fontId="0" fillId="20" borderId="0" xfId="0" applyFill="1"/>
    <xf numFmtId="0" fontId="0" fillId="0" borderId="0" xfId="0" applyBorder="1"/>
    <xf numFmtId="0" fontId="20" fillId="2" borderId="0" xfId="0" applyFont="1" applyFill="1" applyBorder="1"/>
    <xf numFmtId="0" fontId="0" fillId="21" borderId="0" xfId="0" applyFill="1"/>
    <xf numFmtId="0" fontId="0" fillId="22" borderId="0" xfId="0" applyFill="1"/>
    <xf numFmtId="0" fontId="0" fillId="23" borderId="0" xfId="0" applyFill="1"/>
    <xf numFmtId="0" fontId="0" fillId="24" borderId="0" xfId="0" applyFill="1"/>
    <xf numFmtId="0" fontId="0" fillId="25" borderId="0" xfId="0" applyFill="1"/>
    <xf numFmtId="0" fontId="20" fillId="26" borderId="0" xfId="0" applyFont="1" applyFill="1"/>
    <xf numFmtId="0" fontId="0" fillId="27" borderId="0" xfId="0" applyFill="1"/>
    <xf numFmtId="0" fontId="7" fillId="0" borderId="22" xfId="0" applyFont="1" applyBorder="1" applyAlignment="1">
      <alignment horizontal="justify" vertical="center" wrapText="1"/>
    </xf>
    <xf numFmtId="0" fontId="24" fillId="0" borderId="37" xfId="0" applyFont="1" applyBorder="1" applyAlignment="1">
      <alignment horizontal="center" vertical="center" wrapText="1"/>
    </xf>
    <xf numFmtId="0" fontId="23" fillId="0" borderId="22" xfId="0" applyFont="1" applyBorder="1" applyAlignment="1">
      <alignment horizontal="center" vertical="center" wrapText="1"/>
    </xf>
    <xf numFmtId="164" fontId="23" fillId="0" borderId="22" xfId="0" applyNumberFormat="1" applyFont="1" applyBorder="1" applyAlignment="1">
      <alignment horizontal="center" vertical="center" wrapText="1"/>
    </xf>
    <xf numFmtId="0" fontId="7" fillId="0" borderId="37" xfId="0" applyFont="1" applyBorder="1" applyAlignment="1">
      <alignment vertical="center" wrapText="1"/>
    </xf>
    <xf numFmtId="0" fontId="7" fillId="0" borderId="37" xfId="0" applyFont="1" applyBorder="1" applyAlignment="1">
      <alignment horizontal="center" vertical="center" wrapText="1"/>
    </xf>
    <xf numFmtId="0" fontId="7" fillId="0" borderId="22"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8" borderId="37" xfId="0" applyFont="1" applyFill="1" applyBorder="1" applyAlignment="1">
      <alignment horizontal="center" vertical="center" wrapText="1"/>
    </xf>
    <xf numFmtId="0" fontId="7" fillId="2" borderId="37" xfId="0" applyFont="1" applyFill="1" applyBorder="1" applyAlignment="1">
      <alignment vertical="center" wrapText="1"/>
    </xf>
    <xf numFmtId="0" fontId="7" fillId="0" borderId="37" xfId="0" applyFont="1" applyFill="1" applyBorder="1" applyAlignment="1">
      <alignment horizontal="center" vertical="center" wrapText="1"/>
    </xf>
    <xf numFmtId="164" fontId="7" fillId="0" borderId="37" xfId="0" applyNumberFormat="1" applyFont="1" applyBorder="1" applyAlignment="1">
      <alignment horizontal="center" vertical="center" wrapText="1"/>
    </xf>
    <xf numFmtId="0" fontId="7" fillId="4" borderId="37" xfId="0" applyFont="1" applyFill="1" applyBorder="1" applyAlignment="1">
      <alignment horizontal="center" vertical="center" wrapText="1"/>
    </xf>
    <xf numFmtId="0" fontId="7" fillId="2" borderId="37" xfId="0"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37" xfId="0" applyFont="1" applyBorder="1" applyAlignment="1">
      <alignment horizontal="justify" vertical="center" wrapText="1"/>
    </xf>
    <xf numFmtId="0" fontId="13" fillId="2" borderId="0" xfId="0" applyFont="1" applyFill="1" applyAlignment="1">
      <alignment horizontal="center"/>
    </xf>
    <xf numFmtId="0" fontId="23" fillId="0" borderId="37" xfId="0" applyFont="1" applyBorder="1" applyAlignment="1">
      <alignment horizontal="center" vertical="center" wrapText="1"/>
    </xf>
    <xf numFmtId="0" fontId="23" fillId="4" borderId="22" xfId="0" applyFont="1" applyFill="1" applyBorder="1" applyAlignment="1">
      <alignment horizontal="center" vertical="center" wrapText="1"/>
    </xf>
    <xf numFmtId="164" fontId="7" fillId="2" borderId="37" xfId="0" applyNumberFormat="1" applyFont="1" applyFill="1" applyBorder="1" applyAlignment="1">
      <alignment horizontal="center" vertical="center" wrapText="1"/>
    </xf>
    <xf numFmtId="0" fontId="23" fillId="2" borderId="37" xfId="0" applyFont="1" applyFill="1" applyBorder="1" applyAlignment="1">
      <alignment horizontal="center" vertical="center" wrapText="1"/>
    </xf>
    <xf numFmtId="164" fontId="23" fillId="0" borderId="37" xfId="0" applyNumberFormat="1" applyFont="1" applyBorder="1" applyAlignment="1">
      <alignment horizontal="center" vertical="center" wrapText="1"/>
    </xf>
    <xf numFmtId="0" fontId="7" fillId="2" borderId="37" xfId="0" applyFont="1" applyFill="1" applyBorder="1" applyAlignment="1">
      <alignment horizontal="justify" vertical="center" wrapText="1"/>
    </xf>
    <xf numFmtId="0" fontId="7" fillId="0" borderId="22" xfId="0" applyFont="1" applyBorder="1" applyAlignment="1">
      <alignment horizontal="left" vertical="center" wrapText="1"/>
    </xf>
    <xf numFmtId="0" fontId="5" fillId="2" borderId="0" xfId="0" applyFont="1" applyFill="1" applyBorder="1" applyAlignment="1">
      <alignment horizontal="justify" vertical="center" wrapText="1"/>
    </xf>
    <xf numFmtId="0" fontId="23" fillId="0" borderId="22" xfId="0" applyFont="1" applyBorder="1" applyAlignment="1">
      <alignment horizontal="justify" vertical="center" wrapText="1"/>
    </xf>
    <xf numFmtId="0" fontId="2" fillId="2" borderId="0"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7" xfId="0" applyFont="1" applyFill="1" applyBorder="1" applyAlignment="1">
      <alignment horizontal="justify" vertical="center" wrapText="1"/>
    </xf>
    <xf numFmtId="0" fontId="23" fillId="0" borderId="37" xfId="0" applyFont="1" applyBorder="1" applyAlignment="1">
      <alignment horizontal="left" vertical="center" wrapText="1"/>
    </xf>
    <xf numFmtId="0" fontId="23" fillId="0" borderId="37" xfId="0" applyFont="1" applyBorder="1" applyAlignment="1">
      <alignment horizontal="justify" vertical="center" wrapText="1"/>
    </xf>
    <xf numFmtId="0" fontId="18" fillId="12" borderId="3" xfId="0" applyFont="1" applyFill="1" applyBorder="1" applyAlignment="1">
      <alignment horizontal="left" vertical="center"/>
    </xf>
    <xf numFmtId="0" fontId="18" fillId="12" borderId="5" xfId="0" applyFont="1" applyFill="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 fillId="12" borderId="9" xfId="0" applyFont="1" applyFill="1" applyBorder="1" applyAlignment="1">
      <alignment horizontal="left"/>
    </xf>
    <xf numFmtId="0" fontId="1" fillId="12" borderId="11" xfId="0" applyFont="1" applyFill="1"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2" borderId="0" xfId="0" applyFont="1" applyFill="1" applyBorder="1" applyAlignment="1">
      <alignment horizontal="left"/>
    </xf>
    <xf numFmtId="0" fontId="1" fillId="12" borderId="9" xfId="0" applyFont="1" applyFill="1" applyBorder="1" applyAlignment="1">
      <alignment horizontal="left" vertical="center"/>
    </xf>
    <xf numFmtId="0" fontId="1" fillId="12" borderId="10" xfId="0" applyFont="1" applyFill="1" applyBorder="1" applyAlignment="1">
      <alignment horizontal="left" vertical="center"/>
    </xf>
    <xf numFmtId="0" fontId="1" fillId="12" borderId="11" xfId="0" applyFont="1" applyFill="1" applyBorder="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1" fillId="12" borderId="3" xfId="0" applyFont="1" applyFill="1" applyBorder="1" applyAlignment="1">
      <alignment horizontal="left"/>
    </xf>
    <xf numFmtId="0" fontId="1" fillId="12" borderId="4" xfId="0" applyFont="1" applyFill="1" applyBorder="1" applyAlignment="1">
      <alignment horizontal="left"/>
    </xf>
    <xf numFmtId="0" fontId="1" fillId="12" borderId="5" xfId="0" applyFont="1" applyFill="1" applyBorder="1" applyAlignment="1">
      <alignment horizontal="left"/>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8" xfId="0" applyFont="1" applyBorder="1" applyAlignment="1">
      <alignment horizontal="left" vertical="center" wrapText="1"/>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8" fillId="5"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9" fillId="6" borderId="0" xfId="0" applyFont="1" applyFill="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11" xfId="0" applyFont="1" applyBorder="1" applyAlignment="1">
      <alignment horizontal="left"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8" fillId="2" borderId="2" xfId="0" applyFont="1" applyFill="1" applyBorder="1" applyAlignment="1">
      <alignment horizontal="justify" vertical="center" wrapText="1"/>
    </xf>
    <xf numFmtId="0" fontId="8" fillId="2" borderId="26" xfId="0" applyFont="1" applyFill="1" applyBorder="1" applyAlignment="1">
      <alignment horizontal="justify" vertical="center" wrapText="1"/>
    </xf>
    <xf numFmtId="0" fontId="14" fillId="13"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3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2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12" borderId="9" xfId="0" applyFont="1" applyFill="1" applyBorder="1" applyAlignment="1">
      <alignment horizontal="center" vertical="center"/>
    </xf>
    <xf numFmtId="0" fontId="3" fillId="12" borderId="10" xfId="0" applyFont="1" applyFill="1" applyBorder="1" applyAlignment="1">
      <alignment horizontal="center" vertical="center"/>
    </xf>
    <xf numFmtId="0" fontId="3" fillId="12" borderId="11" xfId="0" applyFont="1" applyFill="1" applyBorder="1" applyAlignment="1">
      <alignment horizontal="center" vertical="center"/>
    </xf>
    <xf numFmtId="0" fontId="12" fillId="10" borderId="17" xfId="0" applyFont="1" applyFill="1" applyBorder="1" applyAlignment="1" applyProtection="1">
      <alignment horizontal="center" wrapText="1" readingOrder="1"/>
      <protection hidden="1"/>
    </xf>
    <xf numFmtId="0" fontId="12" fillId="10" borderId="18" xfId="0" applyFont="1" applyFill="1" applyBorder="1" applyAlignment="1" applyProtection="1">
      <alignment horizontal="center" wrapText="1" readingOrder="1"/>
      <protection hidden="1"/>
    </xf>
    <xf numFmtId="0" fontId="12" fillId="10" borderId="20" xfId="0" applyFont="1" applyFill="1" applyBorder="1" applyAlignment="1">
      <alignment horizontal="center" vertical="center" wrapText="1" readingOrder="1"/>
    </xf>
    <xf numFmtId="0" fontId="12" fillId="10" borderId="21" xfId="0" applyFont="1" applyFill="1" applyBorder="1" applyAlignment="1">
      <alignment horizontal="center" vertical="center" wrapText="1" readingOrder="1"/>
    </xf>
    <xf numFmtId="0" fontId="12" fillId="9" borderId="9" xfId="0" applyFont="1" applyFill="1" applyBorder="1" applyAlignment="1" applyProtection="1">
      <alignment horizontal="center" vertical="center" wrapText="1" readingOrder="1"/>
      <protection hidden="1"/>
    </xf>
    <xf numFmtId="0" fontId="12" fillId="9" borderId="12" xfId="0" applyFont="1" applyFill="1" applyBorder="1" applyAlignment="1" applyProtection="1">
      <alignment horizontal="center" vertical="center" wrapText="1" readingOrder="1"/>
      <protection hidden="1"/>
    </xf>
    <xf numFmtId="0" fontId="11" fillId="0" borderId="0" xfId="0" applyFont="1" applyAlignment="1">
      <alignment horizontal="center" vertical="center" wrapText="1"/>
    </xf>
    <xf numFmtId="0" fontId="12" fillId="7" borderId="9" xfId="0" applyFont="1" applyFill="1" applyBorder="1" applyAlignment="1">
      <alignment horizontal="center" vertical="center" wrapText="1" readingOrder="1"/>
    </xf>
    <xf numFmtId="0" fontId="12" fillId="7" borderId="10" xfId="0" applyFont="1" applyFill="1" applyBorder="1" applyAlignment="1">
      <alignment horizontal="center" vertical="center" wrapText="1" readingOrder="1"/>
    </xf>
    <xf numFmtId="0" fontId="12" fillId="7" borderId="1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12" fillId="7" borderId="0" xfId="0" applyFont="1" applyFill="1" applyAlignment="1">
      <alignment horizontal="center" vertical="center" wrapText="1" readingOrder="1"/>
    </xf>
    <xf numFmtId="0" fontId="12" fillId="7" borderId="13" xfId="0" applyFont="1" applyFill="1" applyBorder="1" applyAlignment="1">
      <alignment horizontal="center" vertical="center" wrapText="1" readingOrder="1"/>
    </xf>
    <xf numFmtId="0" fontId="12" fillId="7" borderId="14" xfId="0" applyFont="1" applyFill="1" applyBorder="1" applyAlignment="1">
      <alignment horizontal="center" vertical="center" wrapText="1" readingOrder="1"/>
    </xf>
    <xf numFmtId="0" fontId="12" fillId="7" borderId="15" xfId="0" applyFont="1" applyFill="1" applyBorder="1" applyAlignment="1">
      <alignment horizontal="center" vertical="center" wrapText="1" readingOrder="1"/>
    </xf>
    <xf numFmtId="0" fontId="12" fillId="7" borderId="8" xfId="0" applyFont="1" applyFill="1" applyBorder="1" applyAlignment="1">
      <alignment horizontal="center" vertical="center" wrapText="1" readingOrder="1"/>
    </xf>
    <xf numFmtId="0" fontId="12" fillId="7" borderId="0" xfId="0" applyFont="1" applyFill="1" applyAlignment="1">
      <alignment horizontal="center" vertical="center" textRotation="90" wrapText="1" readingOrder="1"/>
    </xf>
    <xf numFmtId="0" fontId="10" fillId="0" borderId="9" xfId="0" applyFont="1" applyBorder="1" applyAlignment="1">
      <alignment horizontal="center" vertical="center" wrapText="1"/>
    </xf>
    <xf numFmtId="0" fontId="10" fillId="0" borderId="12" xfId="0" applyFont="1" applyBorder="1" applyAlignment="1">
      <alignment horizontal="center" vertical="center"/>
    </xf>
    <xf numFmtId="0" fontId="12" fillId="9" borderId="20" xfId="0" applyFont="1" applyFill="1" applyBorder="1" applyAlignment="1">
      <alignment horizontal="center" vertical="center" wrapText="1" readingOrder="1"/>
    </xf>
    <xf numFmtId="0" fontId="12" fillId="9" borderId="21" xfId="0" applyFont="1" applyFill="1" applyBorder="1" applyAlignment="1">
      <alignment horizontal="center" vertical="center" wrapText="1" readingOrder="1"/>
    </xf>
    <xf numFmtId="0" fontId="12" fillId="8" borderId="9" xfId="0" applyFont="1" applyFill="1" applyBorder="1" applyAlignment="1" applyProtection="1">
      <alignment horizontal="center" wrapText="1" readingOrder="1"/>
      <protection hidden="1"/>
    </xf>
    <xf numFmtId="0" fontId="12" fillId="8" borderId="12" xfId="0" applyFont="1" applyFill="1" applyBorder="1" applyAlignment="1" applyProtection="1">
      <alignment horizontal="center" wrapText="1" readingOrder="1"/>
      <protection hidden="1"/>
    </xf>
    <xf numFmtId="0" fontId="12" fillId="10" borderId="19" xfId="0" applyFont="1" applyFill="1" applyBorder="1" applyAlignment="1" applyProtection="1">
      <alignment horizontal="center" wrapText="1" readingOrder="1"/>
      <protection hidden="1"/>
    </xf>
    <xf numFmtId="0" fontId="12" fillId="8" borderId="14" xfId="0" applyFont="1" applyFill="1" applyBorder="1" applyAlignment="1" applyProtection="1">
      <alignment horizontal="center" wrapText="1" readingOrder="1"/>
      <protection hidden="1"/>
    </xf>
    <xf numFmtId="0" fontId="12" fillId="9" borderId="14" xfId="0" applyFont="1" applyFill="1" applyBorder="1" applyAlignment="1" applyProtection="1">
      <alignment horizontal="center" vertical="center" wrapText="1" readingOrder="1"/>
      <protection hidden="1"/>
    </xf>
    <xf numFmtId="0" fontId="10" fillId="0" borderId="17" xfId="0" applyFont="1" applyBorder="1" applyAlignment="1">
      <alignment horizontal="center" vertical="center" wrapText="1"/>
    </xf>
    <xf numFmtId="0" fontId="10" fillId="0" borderId="19" xfId="0" applyFont="1" applyBorder="1" applyAlignment="1">
      <alignment horizontal="center" vertical="center"/>
    </xf>
    <xf numFmtId="0" fontId="12" fillId="11" borderId="9" xfId="0" applyFont="1" applyFill="1" applyBorder="1" applyAlignment="1" applyProtection="1">
      <alignment horizontal="center" wrapText="1" readingOrder="1"/>
      <protection hidden="1"/>
    </xf>
    <xf numFmtId="0" fontId="12" fillId="11" borderId="14" xfId="0" applyFont="1" applyFill="1" applyBorder="1" applyAlignment="1" applyProtection="1">
      <alignment horizontal="center" wrapText="1" readingOrder="1"/>
      <protection hidden="1"/>
    </xf>
    <xf numFmtId="0" fontId="12" fillId="11" borderId="20" xfId="0" applyFont="1" applyFill="1" applyBorder="1" applyAlignment="1">
      <alignment horizontal="center" vertical="center" wrapText="1" readingOrder="1"/>
    </xf>
    <xf numFmtId="0" fontId="12" fillId="11" borderId="21" xfId="0" applyFont="1" applyFill="1" applyBorder="1" applyAlignment="1">
      <alignment horizontal="center" vertical="center" wrapText="1" readingOrder="1"/>
    </xf>
    <xf numFmtId="0" fontId="12" fillId="11" borderId="17" xfId="0" applyFont="1" applyFill="1" applyBorder="1" applyAlignment="1" applyProtection="1">
      <alignment horizontal="center" wrapText="1" readingOrder="1"/>
      <protection hidden="1"/>
    </xf>
    <xf numFmtId="0" fontId="12" fillId="11" borderId="19" xfId="0" applyFont="1" applyFill="1" applyBorder="1" applyAlignment="1" applyProtection="1">
      <alignment horizontal="center" wrapText="1" readingOrder="1"/>
      <protection hidden="1"/>
    </xf>
    <xf numFmtId="0" fontId="12" fillId="8" borderId="10" xfId="0" applyFont="1" applyFill="1" applyBorder="1" applyAlignment="1" applyProtection="1">
      <alignment horizontal="center" wrapText="1" readingOrder="1"/>
      <protection hidden="1"/>
    </xf>
    <xf numFmtId="0" fontId="12" fillId="8" borderId="0" xfId="0" applyFont="1" applyFill="1" applyAlignment="1" applyProtection="1">
      <alignment horizontal="center" wrapText="1" readingOrder="1"/>
      <protection hidden="1"/>
    </xf>
    <xf numFmtId="0" fontId="12" fillId="8" borderId="20" xfId="0" applyFont="1" applyFill="1" applyBorder="1" applyAlignment="1">
      <alignment horizontal="center" vertical="center" wrapText="1" readingOrder="1"/>
    </xf>
    <xf numFmtId="0" fontId="12" fillId="8" borderId="21" xfId="0" applyFont="1" applyFill="1" applyBorder="1" applyAlignment="1">
      <alignment horizontal="center" vertical="center" wrapText="1" readingOrder="1"/>
    </xf>
    <xf numFmtId="0" fontId="10" fillId="0" borderId="14" xfId="0" applyFont="1" applyBorder="1" applyAlignment="1">
      <alignment horizontal="center" vertical="center"/>
    </xf>
    <xf numFmtId="0" fontId="23" fillId="2" borderId="37" xfId="0" applyFont="1" applyFill="1" applyBorder="1" applyAlignment="1">
      <alignment horizontal="justify" vertical="center" wrapText="1"/>
    </xf>
    <xf numFmtId="0" fontId="24" fillId="2" borderId="37" xfId="0" applyFont="1" applyFill="1" applyBorder="1" applyAlignment="1">
      <alignment horizontal="center" vertical="center" wrapText="1"/>
    </xf>
    <xf numFmtId="0" fontId="23" fillId="2" borderId="37" xfId="1" applyFont="1" applyFill="1" applyBorder="1" applyAlignment="1">
      <alignment horizontal="left" vertical="center" wrapText="1" indent="1"/>
    </xf>
    <xf numFmtId="0" fontId="0" fillId="2" borderId="0" xfId="0" applyFill="1" applyAlignment="1">
      <alignment horizontal="left" vertical="center" wrapText="1"/>
    </xf>
    <xf numFmtId="164" fontId="24" fillId="0" borderId="37" xfId="0" applyNumberFormat="1" applyFont="1" applyBorder="1" applyAlignment="1">
      <alignment horizontal="center" vertical="center" wrapText="1"/>
    </xf>
    <xf numFmtId="0" fontId="7" fillId="2" borderId="37" xfId="0" applyFont="1" applyFill="1" applyBorder="1" applyAlignment="1">
      <alignment horizontal="center" vertical="top" wrapText="1"/>
    </xf>
    <xf numFmtId="0" fontId="7" fillId="0" borderId="37" xfId="0" applyFont="1" applyBorder="1" applyAlignment="1">
      <alignment horizontal="center" vertical="center"/>
    </xf>
    <xf numFmtId="0" fontId="23" fillId="4" borderId="37" xfId="0" applyFont="1" applyFill="1" applyBorder="1" applyAlignment="1">
      <alignment horizontal="center" vertical="center" wrapText="1"/>
    </xf>
    <xf numFmtId="0" fontId="7" fillId="0" borderId="37" xfId="0" applyFont="1" applyBorder="1" applyAlignment="1">
      <alignment horizontal="justify" wrapText="1"/>
    </xf>
    <xf numFmtId="0" fontId="7" fillId="0" borderId="37" xfId="0" applyFont="1" applyBorder="1" applyAlignment="1">
      <alignment horizontal="justify" vertical="top" wrapText="1"/>
    </xf>
    <xf numFmtId="0" fontId="26" fillId="0" borderId="37" xfId="0" applyFont="1" applyBorder="1" applyAlignment="1">
      <alignment horizontal="justify" vertical="center" wrapText="1"/>
    </xf>
    <xf numFmtId="0" fontId="23" fillId="0" borderId="22" xfId="0" applyFont="1" applyBorder="1" applyAlignment="1">
      <alignment vertical="center" wrapText="1"/>
    </xf>
    <xf numFmtId="0" fontId="7" fillId="0" borderId="22" xfId="0" applyFont="1" applyFill="1" applyBorder="1" applyAlignment="1">
      <alignment vertical="center" wrapText="1"/>
    </xf>
    <xf numFmtId="0" fontId="23" fillId="2" borderId="22" xfId="0" applyFont="1" applyFill="1" applyBorder="1" applyAlignment="1">
      <alignment horizontal="center" vertical="center" wrapText="1"/>
    </xf>
    <xf numFmtId="164" fontId="26" fillId="0" borderId="22" xfId="0" applyNumberFormat="1" applyFont="1" applyBorder="1" applyAlignment="1">
      <alignment horizontal="center" vertical="center" wrapText="1"/>
    </xf>
    <xf numFmtId="0" fontId="23" fillId="0" borderId="22" xfId="0" applyFont="1" applyFill="1" applyBorder="1" applyAlignment="1">
      <alignment horizontal="center" vertical="center" wrapText="1"/>
    </xf>
    <xf numFmtId="0" fontId="7" fillId="29" borderId="37" xfId="0" applyFont="1" applyFill="1" applyBorder="1" applyAlignment="1">
      <alignment horizontal="center" vertical="center" wrapText="1"/>
    </xf>
    <xf numFmtId="9" fontId="7" fillId="0" borderId="37" xfId="0" applyNumberFormat="1" applyFont="1" applyBorder="1" applyAlignment="1">
      <alignment horizontal="center" vertical="center" wrapText="1"/>
    </xf>
    <xf numFmtId="0" fontId="23" fillId="0" borderId="37" xfId="0" applyFont="1" applyBorder="1" applyAlignment="1">
      <alignment vertical="center" wrapText="1"/>
    </xf>
    <xf numFmtId="0" fontId="7" fillId="0" borderId="0" xfId="0" applyFont="1" applyAlignment="1">
      <alignment horizontal="left" wrapText="1"/>
    </xf>
    <xf numFmtId="0" fontId="23" fillId="0" borderId="0" xfId="0" applyFont="1" applyAlignment="1">
      <alignment vertical="center" wrapText="1"/>
    </xf>
    <xf numFmtId="0" fontId="7" fillId="0" borderId="0" xfId="0" applyFont="1" applyAlignment="1">
      <alignment vertical="center" wrapText="1"/>
    </xf>
  </cellXfs>
  <cellStyles count="2">
    <cellStyle name="Hipervínculo" xfId="1" builtinId="8"/>
    <cellStyle name="Normal" xfId="0" builtinId="0"/>
  </cellStyles>
  <dxfs count="390">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theme="9"/>
        </patternFill>
      </fill>
    </dxf>
    <dxf>
      <font>
        <color auto="1"/>
      </font>
      <fill>
        <patternFill>
          <bgColor theme="6"/>
        </patternFill>
      </fill>
    </dxf>
    <dxf>
      <font>
        <color auto="1"/>
      </font>
      <fill>
        <patternFill>
          <bgColor rgb="FFFFFF00"/>
        </patternFill>
      </fill>
    </dxf>
    <dxf>
      <font>
        <color auto="1"/>
      </font>
      <fill>
        <patternFill>
          <bgColor theme="9"/>
        </patternFill>
      </fill>
    </dxf>
    <dxf>
      <font>
        <color auto="1"/>
      </font>
      <fill>
        <patternFill>
          <bgColor rgb="FFFF0000"/>
        </patternFill>
      </fill>
    </dxf>
    <dxf>
      <font>
        <color auto="1"/>
      </font>
      <fill>
        <patternFill>
          <bgColor theme="9" tint="0.59996337778862885"/>
        </patternFill>
      </fill>
    </dxf>
    <dxf>
      <font>
        <color auto="1"/>
      </font>
      <fill>
        <patternFill>
          <bgColor rgb="FFFF0000"/>
        </patternFill>
      </fill>
    </dxf>
    <dxf>
      <font>
        <color auto="1"/>
      </font>
      <fill>
        <patternFill>
          <bgColor theme="9"/>
        </patternFill>
      </fill>
    </dxf>
    <dxf>
      <font>
        <color auto="1"/>
      </font>
      <fill>
        <patternFill>
          <bgColor theme="9"/>
        </patternFill>
      </fill>
    </dxf>
    <dxf>
      <font>
        <color rgb="FF9C0006"/>
      </font>
      <fill>
        <patternFill>
          <bgColor rgb="FFFFFF00"/>
        </patternFill>
      </fill>
    </dxf>
    <dxf>
      <font>
        <color auto="1"/>
      </font>
      <fill>
        <patternFill>
          <bgColor rgb="FFFFFF00"/>
        </patternFill>
      </fill>
    </dxf>
    <dxf>
      <font>
        <color auto="1"/>
      </font>
      <fill>
        <patternFill>
          <bgColor theme="6"/>
        </patternFill>
      </fill>
    </dxf>
  </dxfs>
  <tableStyles count="0" defaultTableStyle="TableStyleMedium2" defaultPivotStyle="PivotStyleLight16"/>
  <colors>
    <mruColors>
      <color rgb="FF009999"/>
      <color rgb="FFFF7C80"/>
      <color rgb="FFFF3399"/>
      <color rgb="FF00FF00"/>
      <color rgb="FFFF66FF"/>
      <color rgb="FF003366"/>
      <color rgb="FFAD3333"/>
      <color rgb="FFFF9900"/>
      <color rgb="FFBDC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24</xdr:row>
      <xdr:rowOff>317500</xdr:rowOff>
    </xdr:from>
    <xdr:to>
      <xdr:col>6</xdr:col>
      <xdr:colOff>698496</xdr:colOff>
      <xdr:row>24</xdr:row>
      <xdr:rowOff>2715328</xdr:rowOff>
    </xdr:to>
    <xdr:pic>
      <xdr:nvPicPr>
        <xdr:cNvPr id="3" name="Imagen 2">
          <a:extLst>
            <a:ext uri="{FF2B5EF4-FFF2-40B4-BE49-F238E27FC236}">
              <a16:creationId xmlns:a16="http://schemas.microsoft.com/office/drawing/2014/main" id="{696E6347-0664-413B-8822-1E2BD5998EC7}"/>
            </a:ext>
          </a:extLst>
        </xdr:cNvPr>
        <xdr:cNvPicPr>
          <a:picLocks noChangeAspect="1"/>
        </xdr:cNvPicPr>
      </xdr:nvPicPr>
      <xdr:blipFill>
        <a:blip xmlns:r="http://schemas.openxmlformats.org/officeDocument/2006/relationships" r:embed="rId1"/>
        <a:stretch>
          <a:fillRect/>
        </a:stretch>
      </xdr:blipFill>
      <xdr:spPr>
        <a:xfrm>
          <a:off x="488950" y="9537700"/>
          <a:ext cx="5397496" cy="23978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19050</xdr:rowOff>
    </xdr:from>
    <xdr:to>
      <xdr:col>0</xdr:col>
      <xdr:colOff>914400</xdr:colOff>
      <xdr:row>3</xdr:row>
      <xdr:rowOff>123655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9050"/>
          <a:ext cx="504825" cy="67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44</xdr:col>
      <xdr:colOff>395942</xdr:colOff>
      <xdr:row>1</xdr:row>
      <xdr:rowOff>171822</xdr:rowOff>
    </xdr:from>
    <xdr:to>
      <xdr:col>47</xdr:col>
      <xdr:colOff>403413</xdr:colOff>
      <xdr:row>1</xdr:row>
      <xdr:rowOff>621855</xdr:rowOff>
    </xdr:to>
    <xdr:pic>
      <xdr:nvPicPr>
        <xdr:cNvPr id="3" name="Imagen 4" descr="cid:image002.jpg@01D488D5.3CBF0430">
          <a:extLst>
            <a:ext uri="{FF2B5EF4-FFF2-40B4-BE49-F238E27FC236}">
              <a16:creationId xmlns:a16="http://schemas.microsoft.com/office/drawing/2014/main" id="{998B7724-2167-4EBE-BC11-4E658E35E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29177" y="366057"/>
          <a:ext cx="2405530" cy="450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806823</xdr:colOff>
      <xdr:row>1</xdr:row>
      <xdr:rowOff>97117</xdr:rowOff>
    </xdr:from>
    <xdr:to>
      <xdr:col>1</xdr:col>
      <xdr:colOff>1397000</xdr:colOff>
      <xdr:row>1</xdr:row>
      <xdr:rowOff>720927</xdr:rowOff>
    </xdr:to>
    <xdr:pic>
      <xdr:nvPicPr>
        <xdr:cNvPr id="4" name="Imagen 3">
          <a:extLst>
            <a:ext uri="{FF2B5EF4-FFF2-40B4-BE49-F238E27FC236}">
              <a16:creationId xmlns:a16="http://schemas.microsoft.com/office/drawing/2014/main" id="{4139040E-03DC-46BD-B933-5F65E50A01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6176" y="291352"/>
          <a:ext cx="590177" cy="62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38100</xdr:rowOff>
    </xdr:from>
    <xdr:to>
      <xdr:col>0</xdr:col>
      <xdr:colOff>514350</xdr:colOff>
      <xdr:row>3</xdr:row>
      <xdr:rowOff>142705</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8100"/>
          <a:ext cx="390525" cy="676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el%20Coronel/Downloads/MAPA-DE-RIESGOS-DE-GESTION-2021-OCIG-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row r="16">
          <cell r="B16">
            <v>1</v>
          </cell>
          <cell r="I16" t="str">
            <v>Media</v>
          </cell>
          <cell r="M16" t="str">
            <v>Moderado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unipamplona.edu.co/unipamplona/portalIG/home_13/recursos/direccionamiento_estrategico/planeacion_institucional/procedimientos/11072025/pdepl_11_planeacion_academica.pdf" TargetMode="External"/><Relationship Id="rId2" Type="http://schemas.openxmlformats.org/officeDocument/2006/relationships/hyperlink" Target="https://www.unipamplona.edu.co/unipamplona/portalIG/home_13/recursos/direccionamiento_estrategico/planeacion_institucional/procedimientos/11072025/pdepl_11_planeacion_academica.pdf" TargetMode="External"/><Relationship Id="rId1" Type="http://schemas.openxmlformats.org/officeDocument/2006/relationships/hyperlink" Target="https://www.unipamplona.edu.co/unipamplona/portalIG/home_13/recursos/direccionamiento_estrategico/planeacion_institucional/procedimientos/11072025/pdepl_11_planeacion_academ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unipamplona.edu.co/unipamplona/portalIG/home_13/recursos/direccionamiento_estrategico/planeacion_institucional/procedimientos/11072025/pdepl_11_planeacion_academica.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0BDB-3DE2-4787-9AD8-1EF95E8CD0B0}">
  <sheetPr>
    <tabColor rgb="FF0070C0"/>
  </sheetPr>
  <dimension ref="A1:N47"/>
  <sheetViews>
    <sheetView zoomScale="85" zoomScaleNormal="85" workbookViewId="0">
      <selection activeCell="B2" sqref="B2:H2"/>
    </sheetView>
  </sheetViews>
  <sheetFormatPr baseColWidth="10" defaultRowHeight="14.5" x14ac:dyDescent="0.35"/>
  <cols>
    <col min="1" max="1" width="3.453125" customWidth="1"/>
    <col min="2" max="2" width="27.1796875" customWidth="1"/>
    <col min="10" max="10" width="4.54296875" customWidth="1"/>
  </cols>
  <sheetData>
    <row r="1" spans="1:8" ht="15" thickBot="1" x14ac:dyDescent="0.4">
      <c r="A1" s="47"/>
      <c r="B1" s="99" t="s">
        <v>105</v>
      </c>
      <c r="C1" s="100"/>
      <c r="D1" s="101"/>
    </row>
    <row r="2" spans="1:8" ht="121" customHeight="1" thickBot="1" x14ac:dyDescent="0.4">
      <c r="B2" s="102" t="s">
        <v>106</v>
      </c>
      <c r="C2" s="103"/>
      <c r="D2" s="103"/>
      <c r="E2" s="103"/>
      <c r="F2" s="103"/>
      <c r="G2" s="103"/>
      <c r="H2" s="104"/>
    </row>
    <row r="3" spans="1:8" ht="15" thickBot="1" x14ac:dyDescent="0.4"/>
    <row r="4" spans="1:8" ht="15" thickBot="1" x14ac:dyDescent="0.4">
      <c r="A4" s="31"/>
      <c r="B4" s="30" t="s">
        <v>13</v>
      </c>
    </row>
    <row r="5" spans="1:8" ht="29" customHeight="1" thickBot="1" x14ac:dyDescent="0.4">
      <c r="B5" s="90" t="s">
        <v>68</v>
      </c>
      <c r="C5" s="91"/>
      <c r="D5" s="91"/>
      <c r="E5" s="91"/>
      <c r="F5" s="91"/>
      <c r="G5" s="91"/>
      <c r="H5" s="92"/>
    </row>
    <row r="6" spans="1:8" ht="90.5" customHeight="1" thickBot="1" x14ac:dyDescent="0.4">
      <c r="B6" s="84" t="s">
        <v>104</v>
      </c>
      <c r="C6" s="85"/>
      <c r="D6" s="85"/>
      <c r="E6" s="85"/>
      <c r="F6" s="85"/>
      <c r="G6" s="85"/>
      <c r="H6" s="86"/>
    </row>
    <row r="7" spans="1:8" ht="15" thickBot="1" x14ac:dyDescent="0.4"/>
    <row r="8" spans="1:8" ht="15" thickBot="1" x14ac:dyDescent="0.4">
      <c r="A8" s="32"/>
      <c r="B8" s="93" t="s">
        <v>71</v>
      </c>
      <c r="C8" s="94"/>
    </row>
    <row r="9" spans="1:8" ht="35.5" customHeight="1" thickBot="1" x14ac:dyDescent="0.4">
      <c r="B9" s="84" t="s">
        <v>69</v>
      </c>
      <c r="C9" s="85"/>
      <c r="D9" s="85"/>
      <c r="E9" s="85"/>
      <c r="F9" s="85"/>
      <c r="G9" s="85"/>
      <c r="H9" s="86"/>
    </row>
    <row r="10" spans="1:8" ht="69" customHeight="1" thickBot="1" x14ac:dyDescent="0.4">
      <c r="B10" s="84" t="s">
        <v>70</v>
      </c>
      <c r="C10" s="85"/>
      <c r="D10" s="85"/>
      <c r="E10" s="85"/>
      <c r="F10" s="85"/>
      <c r="G10" s="85"/>
      <c r="H10" s="86"/>
    </row>
    <row r="11" spans="1:8" ht="15" thickBot="1" x14ac:dyDescent="0.4"/>
    <row r="12" spans="1:8" ht="15" thickBot="1" x14ac:dyDescent="0.4">
      <c r="A12" s="33"/>
      <c r="B12" s="82" t="s">
        <v>72</v>
      </c>
      <c r="C12" s="83"/>
    </row>
    <row r="13" spans="1:8" ht="38.5" customHeight="1" thickBot="1" x14ac:dyDescent="0.4">
      <c r="B13" s="84" t="s">
        <v>73</v>
      </c>
      <c r="C13" s="85"/>
      <c r="D13" s="85"/>
      <c r="E13" s="85"/>
      <c r="F13" s="85"/>
      <c r="G13" s="85"/>
      <c r="H13" s="86"/>
    </row>
    <row r="14" spans="1:8" ht="59.5" customHeight="1" thickBot="1" x14ac:dyDescent="0.4">
      <c r="B14" s="84" t="s">
        <v>74</v>
      </c>
      <c r="C14" s="85"/>
      <c r="D14" s="85"/>
      <c r="E14" s="85"/>
      <c r="F14" s="85"/>
      <c r="G14" s="85"/>
      <c r="H14" s="86"/>
    </row>
    <row r="15" spans="1:8" ht="15" thickBot="1" x14ac:dyDescent="0.4"/>
    <row r="16" spans="1:8" ht="15" thickBot="1" x14ac:dyDescent="0.4">
      <c r="A16" s="34"/>
      <c r="B16" s="30" t="s">
        <v>75</v>
      </c>
    </row>
    <row r="17" spans="1:14" ht="39" customHeight="1" thickBot="1" x14ac:dyDescent="0.4">
      <c r="B17" s="84" t="s">
        <v>91</v>
      </c>
      <c r="C17" s="85"/>
      <c r="D17" s="85"/>
      <c r="E17" s="85"/>
      <c r="F17" s="85"/>
      <c r="G17" s="85"/>
      <c r="H17" s="86"/>
    </row>
    <row r="18" spans="1:14" ht="67" customHeight="1" thickBot="1" x14ac:dyDescent="0.4">
      <c r="B18" s="87" t="s">
        <v>92</v>
      </c>
      <c r="C18" s="88"/>
      <c r="D18" s="88"/>
      <c r="E18" s="88"/>
      <c r="F18" s="88"/>
      <c r="G18" s="88"/>
      <c r="H18" s="89"/>
    </row>
    <row r="19" spans="1:14" ht="15" thickBot="1" x14ac:dyDescent="0.4"/>
    <row r="20" spans="1:14" ht="15" thickBot="1" x14ac:dyDescent="0.4">
      <c r="A20" s="35"/>
      <c r="B20" s="29" t="s">
        <v>16</v>
      </c>
      <c r="J20" s="43"/>
      <c r="K20" s="98"/>
      <c r="L20" s="98"/>
      <c r="M20" s="98"/>
      <c r="N20" s="98"/>
    </row>
    <row r="21" spans="1:14" ht="30" customHeight="1" thickBot="1" x14ac:dyDescent="0.4">
      <c r="B21" s="84" t="s">
        <v>93</v>
      </c>
      <c r="C21" s="85"/>
      <c r="D21" s="85"/>
      <c r="E21" s="85"/>
      <c r="F21" s="85"/>
      <c r="G21" s="85"/>
      <c r="H21" s="86"/>
      <c r="J21" s="42"/>
      <c r="K21" s="42"/>
      <c r="L21" s="42"/>
      <c r="M21" s="42"/>
      <c r="N21" s="42"/>
    </row>
    <row r="22" spans="1:14" ht="108" customHeight="1" thickBot="1" x14ac:dyDescent="0.4">
      <c r="B22" s="84" t="s">
        <v>94</v>
      </c>
      <c r="C22" s="85"/>
      <c r="D22" s="85"/>
      <c r="E22" s="85"/>
      <c r="F22" s="85"/>
      <c r="G22" s="85"/>
      <c r="H22" s="86"/>
    </row>
    <row r="23" spans="1:14" ht="31" customHeight="1" thickBot="1" x14ac:dyDescent="0.4">
      <c r="B23" s="84" t="s">
        <v>97</v>
      </c>
      <c r="C23" s="85"/>
      <c r="D23" s="85"/>
      <c r="E23" s="85"/>
      <c r="F23" s="85"/>
      <c r="G23" s="85"/>
      <c r="H23" s="86"/>
    </row>
    <row r="24" spans="1:14" ht="35" customHeight="1" thickBot="1" x14ac:dyDescent="0.4">
      <c r="B24" s="84" t="s">
        <v>95</v>
      </c>
      <c r="C24" s="85"/>
      <c r="D24" s="85"/>
      <c r="E24" s="85"/>
      <c r="F24" s="85"/>
      <c r="G24" s="85"/>
      <c r="H24" s="86"/>
    </row>
    <row r="25" spans="1:14" ht="218.5" customHeight="1" thickBot="1" x14ac:dyDescent="0.4">
      <c r="B25" s="95" t="s">
        <v>98</v>
      </c>
      <c r="C25" s="96"/>
      <c r="D25" s="96"/>
      <c r="E25" s="96"/>
      <c r="F25" s="96"/>
      <c r="G25" s="96"/>
      <c r="H25" s="97"/>
    </row>
    <row r="26" spans="1:14" ht="38" customHeight="1" thickBot="1" x14ac:dyDescent="0.4">
      <c r="B26" s="84" t="s">
        <v>96</v>
      </c>
      <c r="C26" s="85"/>
      <c r="D26" s="85"/>
      <c r="E26" s="85"/>
      <c r="F26" s="85"/>
      <c r="G26" s="85"/>
      <c r="H26" s="86"/>
    </row>
    <row r="27" spans="1:14" ht="15" thickBot="1" x14ac:dyDescent="0.4"/>
    <row r="28" spans="1:14" ht="15" thickBot="1" x14ac:dyDescent="0.4">
      <c r="A28" s="41"/>
      <c r="B28" s="30" t="s">
        <v>17</v>
      </c>
    </row>
    <row r="29" spans="1:14" ht="107" customHeight="1" thickBot="1" x14ac:dyDescent="0.4">
      <c r="B29" s="84" t="s">
        <v>112</v>
      </c>
      <c r="C29" s="85"/>
      <c r="D29" s="85"/>
      <c r="E29" s="85"/>
      <c r="F29" s="85"/>
      <c r="G29" s="85"/>
      <c r="H29" s="86"/>
    </row>
    <row r="30" spans="1:14" ht="15" thickBot="1" x14ac:dyDescent="0.4"/>
    <row r="31" spans="1:14" ht="15" thickBot="1" x14ac:dyDescent="0.4">
      <c r="A31" s="44"/>
      <c r="B31" s="93" t="s">
        <v>18</v>
      </c>
      <c r="C31" s="94"/>
    </row>
    <row r="32" spans="1:14" ht="249" customHeight="1" thickBot="1" x14ac:dyDescent="0.4">
      <c r="B32" s="84" t="s">
        <v>99</v>
      </c>
      <c r="C32" s="85"/>
      <c r="D32" s="85"/>
      <c r="E32" s="85"/>
      <c r="F32" s="85"/>
      <c r="G32" s="85"/>
      <c r="H32" s="86"/>
    </row>
    <row r="33" spans="1:8" ht="15" thickBot="1" x14ac:dyDescent="0.4"/>
    <row r="34" spans="1:8" ht="15" thickBot="1" x14ac:dyDescent="0.4">
      <c r="A34" s="45"/>
      <c r="B34" s="105" t="s">
        <v>101</v>
      </c>
      <c r="C34" s="106"/>
      <c r="D34" s="107"/>
    </row>
    <row r="35" spans="1:8" ht="104" customHeight="1" thickBot="1" x14ac:dyDescent="0.4">
      <c r="B35" s="84" t="s">
        <v>100</v>
      </c>
      <c r="C35" s="85"/>
      <c r="D35" s="85"/>
      <c r="E35" s="85"/>
      <c r="F35" s="85"/>
      <c r="G35" s="85"/>
      <c r="H35" s="86"/>
    </row>
    <row r="36" spans="1:8" ht="15" thickBot="1" x14ac:dyDescent="0.4"/>
    <row r="37" spans="1:8" ht="15" thickBot="1" x14ac:dyDescent="0.4">
      <c r="A37" s="46"/>
      <c r="B37" s="105" t="s">
        <v>103</v>
      </c>
      <c r="C37" s="106"/>
      <c r="D37" s="107"/>
    </row>
    <row r="38" spans="1:8" ht="216" customHeight="1" thickBot="1" x14ac:dyDescent="0.4">
      <c r="B38" s="84" t="s">
        <v>102</v>
      </c>
      <c r="C38" s="85"/>
      <c r="D38" s="85"/>
      <c r="E38" s="85"/>
      <c r="F38" s="85"/>
      <c r="G38" s="85"/>
      <c r="H38" s="86"/>
    </row>
    <row r="39" spans="1:8" ht="15" thickBot="1" x14ac:dyDescent="0.4"/>
    <row r="40" spans="1:8" ht="15" thickBot="1" x14ac:dyDescent="0.4">
      <c r="A40" s="48"/>
      <c r="B40" s="99" t="s">
        <v>20</v>
      </c>
      <c r="C40" s="100"/>
      <c r="D40" s="101"/>
    </row>
    <row r="41" spans="1:8" ht="241.5" customHeight="1" thickBot="1" x14ac:dyDescent="0.4">
      <c r="B41" s="84" t="s">
        <v>108</v>
      </c>
      <c r="C41" s="85"/>
      <c r="D41" s="85"/>
      <c r="E41" s="85"/>
      <c r="F41" s="85"/>
      <c r="G41" s="85"/>
      <c r="H41" s="86"/>
    </row>
    <row r="42" spans="1:8" ht="15" thickBot="1" x14ac:dyDescent="0.4"/>
    <row r="43" spans="1:8" ht="15" thickBot="1" x14ac:dyDescent="0.4">
      <c r="A43" s="49"/>
      <c r="B43" s="105" t="s">
        <v>109</v>
      </c>
      <c r="C43" s="106"/>
      <c r="D43" s="107"/>
    </row>
    <row r="44" spans="1:8" ht="43.5" customHeight="1" thickBot="1" x14ac:dyDescent="0.4">
      <c r="B44" s="84" t="s">
        <v>110</v>
      </c>
      <c r="C44" s="85"/>
      <c r="D44" s="85"/>
      <c r="E44" s="85"/>
      <c r="F44" s="85"/>
      <c r="G44" s="85"/>
      <c r="H44" s="86"/>
    </row>
    <row r="45" spans="1:8" ht="15" thickBot="1" x14ac:dyDescent="0.4"/>
    <row r="46" spans="1:8" ht="15" thickBot="1" x14ac:dyDescent="0.4">
      <c r="A46" s="50"/>
      <c r="B46" s="105" t="s">
        <v>107</v>
      </c>
      <c r="C46" s="106"/>
      <c r="D46" s="107"/>
    </row>
    <row r="47" spans="1:8" ht="324.5" customHeight="1" thickBot="1" x14ac:dyDescent="0.4">
      <c r="B47" s="84" t="s">
        <v>111</v>
      </c>
      <c r="C47" s="85"/>
      <c r="D47" s="85"/>
      <c r="E47" s="85"/>
      <c r="F47" s="85"/>
      <c r="G47" s="85"/>
      <c r="H47" s="86"/>
    </row>
  </sheetData>
  <mergeCells count="32">
    <mergeCell ref="B1:D1"/>
    <mergeCell ref="B2:H2"/>
    <mergeCell ref="B40:D40"/>
    <mergeCell ref="B41:H41"/>
    <mergeCell ref="B47:H47"/>
    <mergeCell ref="B44:H44"/>
    <mergeCell ref="B43:D43"/>
    <mergeCell ref="B46:D46"/>
    <mergeCell ref="B32:H32"/>
    <mergeCell ref="B31:C31"/>
    <mergeCell ref="B35:H35"/>
    <mergeCell ref="B34:D34"/>
    <mergeCell ref="B38:H38"/>
    <mergeCell ref="B37:D37"/>
    <mergeCell ref="B29:H29"/>
    <mergeCell ref="B24:H24"/>
    <mergeCell ref="B25:H25"/>
    <mergeCell ref="B26:H26"/>
    <mergeCell ref="K20:N20"/>
    <mergeCell ref="B23:H23"/>
    <mergeCell ref="B22:H22"/>
    <mergeCell ref="B21:H21"/>
    <mergeCell ref="B5:H5"/>
    <mergeCell ref="B6:H6"/>
    <mergeCell ref="B9:H9"/>
    <mergeCell ref="B10:H10"/>
    <mergeCell ref="B8:C8"/>
    <mergeCell ref="B12:C12"/>
    <mergeCell ref="B13:H13"/>
    <mergeCell ref="B14:H14"/>
    <mergeCell ref="B17:H17"/>
    <mergeCell ref="B18:H1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2"/>
  <sheetViews>
    <sheetView topLeftCell="A4" workbookViewId="0">
      <selection activeCell="A12" sqref="A12:C12"/>
    </sheetView>
  </sheetViews>
  <sheetFormatPr baseColWidth="10" defaultColWidth="11.453125" defaultRowHeight="14.5" x14ac:dyDescent="0.35"/>
  <cols>
    <col min="1" max="1" width="20.26953125" style="12" customWidth="1"/>
    <col min="2" max="2" width="28.81640625" style="12" customWidth="1"/>
    <col min="3" max="3" width="29" style="12" customWidth="1"/>
    <col min="4" max="4" width="30.453125" style="12" customWidth="1"/>
    <col min="5" max="5" width="54" style="12" customWidth="1"/>
  </cols>
  <sheetData>
    <row r="1" spans="1:5" x14ac:dyDescent="0.35">
      <c r="A1" s="116"/>
      <c r="B1" s="119" t="s">
        <v>0</v>
      </c>
      <c r="C1" s="120"/>
      <c r="D1" s="120"/>
      <c r="E1" s="121"/>
    </row>
    <row r="2" spans="1:5" x14ac:dyDescent="0.35">
      <c r="A2" s="117"/>
      <c r="B2" s="122"/>
      <c r="C2" s="123"/>
      <c r="D2" s="123"/>
      <c r="E2" s="124"/>
    </row>
    <row r="3" spans="1:5" x14ac:dyDescent="0.35">
      <c r="A3" s="117"/>
      <c r="B3" s="122"/>
      <c r="C3" s="123"/>
      <c r="D3" s="123"/>
      <c r="E3" s="124"/>
    </row>
    <row r="4" spans="1:5" ht="15" thickBot="1" x14ac:dyDescent="0.4">
      <c r="A4" s="118"/>
      <c r="B4" s="125"/>
      <c r="C4" s="126"/>
      <c r="D4" s="126"/>
      <c r="E4" s="127"/>
    </row>
    <row r="5" spans="1:5" ht="15" thickBot="1" x14ac:dyDescent="0.4"/>
    <row r="6" spans="1:5" ht="24" customHeight="1" thickBot="1" x14ac:dyDescent="0.4">
      <c r="A6" s="13" t="s">
        <v>1</v>
      </c>
      <c r="B6" s="131" t="s">
        <v>169</v>
      </c>
      <c r="C6" s="131"/>
      <c r="D6" s="131"/>
      <c r="E6" s="132"/>
    </row>
    <row r="7" spans="1:5" ht="15" thickBot="1" x14ac:dyDescent="0.4">
      <c r="A7" s="133"/>
      <c r="B7" s="133"/>
      <c r="C7" s="133"/>
      <c r="D7" s="133"/>
      <c r="E7" s="133"/>
    </row>
    <row r="8" spans="1:5" ht="15" thickBot="1" x14ac:dyDescent="0.4">
      <c r="A8" s="128" t="s">
        <v>2</v>
      </c>
      <c r="B8" s="129"/>
      <c r="C8" s="129"/>
      <c r="D8" s="129"/>
      <c r="E8" s="130"/>
    </row>
    <row r="9" spans="1:5" ht="15" thickBot="1" x14ac:dyDescent="0.4">
      <c r="A9" s="108" t="s">
        <v>3</v>
      </c>
      <c r="B9" s="109"/>
      <c r="C9" s="110"/>
      <c r="D9" s="108" t="s">
        <v>4</v>
      </c>
      <c r="E9" s="110"/>
    </row>
    <row r="10" spans="1:5" ht="93.5" customHeight="1" thickBot="1" x14ac:dyDescent="0.4">
      <c r="A10" s="134" t="s">
        <v>165</v>
      </c>
      <c r="B10" s="135"/>
      <c r="C10" s="136"/>
      <c r="D10" s="137" t="s">
        <v>166</v>
      </c>
      <c r="E10" s="138"/>
    </row>
    <row r="11" spans="1:5" ht="15" thickBot="1" x14ac:dyDescent="0.4">
      <c r="A11" s="108" t="s">
        <v>5</v>
      </c>
      <c r="B11" s="109"/>
      <c r="C11" s="110"/>
      <c r="D11" s="109" t="s">
        <v>6</v>
      </c>
      <c r="E11" s="110"/>
    </row>
    <row r="12" spans="1:5" ht="113.5" customHeight="1" thickBot="1" x14ac:dyDescent="0.4">
      <c r="A12" s="111" t="s">
        <v>167</v>
      </c>
      <c r="B12" s="112"/>
      <c r="C12" s="113"/>
      <c r="D12" s="114" t="s">
        <v>168</v>
      </c>
      <c r="E12" s="115"/>
    </row>
  </sheetData>
  <mergeCells count="13">
    <mergeCell ref="A11:C11"/>
    <mergeCell ref="D11:E11"/>
    <mergeCell ref="A12:C12"/>
    <mergeCell ref="D12:E12"/>
    <mergeCell ref="A1:A4"/>
    <mergeCell ref="B1:E4"/>
    <mergeCell ref="A8:E8"/>
    <mergeCell ref="A9:C9"/>
    <mergeCell ref="D9:E9"/>
    <mergeCell ref="B6:E6"/>
    <mergeCell ref="A7:E7"/>
    <mergeCell ref="A10:C10"/>
    <mergeCell ref="D10:E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DA157"/>
  <sheetViews>
    <sheetView tabSelected="1" view="pageBreakPreview" zoomScale="55" zoomScaleNormal="85" zoomScaleSheetLayoutView="55" workbookViewId="0">
      <selection activeCell="E9" sqref="E9"/>
    </sheetView>
  </sheetViews>
  <sheetFormatPr baseColWidth="10" defaultColWidth="11.453125" defaultRowHeight="14.5" x14ac:dyDescent="0.35"/>
  <cols>
    <col min="1" max="1" width="11.453125" style="7"/>
    <col min="2" max="2" width="20.81640625" style="6" customWidth="1"/>
    <col min="3" max="3" width="19.7265625" style="6" customWidth="1"/>
    <col min="4" max="5" width="21.1796875" customWidth="1"/>
    <col min="6" max="6" width="23.7265625" style="3" customWidth="1"/>
    <col min="7" max="7" width="13.7265625" style="3" customWidth="1"/>
    <col min="8" max="8" width="15.7265625" style="1" customWidth="1"/>
    <col min="9" max="10" width="24.36328125" style="5" customWidth="1"/>
    <col min="11" max="11" width="5.7265625" style="2" customWidth="1"/>
    <col min="12" max="12" width="5.1796875" style="2" customWidth="1"/>
    <col min="13" max="13" width="13.26953125" style="2" customWidth="1"/>
    <col min="14" max="14" width="44.1796875" style="5" customWidth="1"/>
    <col min="15" max="16" width="5.81640625" style="2" customWidth="1"/>
    <col min="17" max="17" width="13.1796875" style="2" customWidth="1"/>
    <col min="18" max="18" width="28.54296875" style="5" customWidth="1"/>
    <col min="19" max="19" width="22.453125" style="2" customWidth="1"/>
    <col min="20" max="20" width="16.54296875" style="2" customWidth="1"/>
    <col min="21" max="21" width="16.81640625" style="2" customWidth="1"/>
    <col min="22" max="48" width="0" hidden="1" customWidth="1"/>
    <col min="68" max="68" width="16" customWidth="1"/>
  </cols>
  <sheetData>
    <row r="1" spans="1:105" ht="15" thickBot="1" x14ac:dyDescent="0.4">
      <c r="BO1" t="s">
        <v>48</v>
      </c>
      <c r="BP1" t="s">
        <v>49</v>
      </c>
      <c r="BQ1" t="s">
        <v>50</v>
      </c>
      <c r="BR1" t="s">
        <v>51</v>
      </c>
      <c r="BS1" t="s">
        <v>90</v>
      </c>
      <c r="BT1" t="s">
        <v>89</v>
      </c>
      <c r="BU1" t="s">
        <v>88</v>
      </c>
      <c r="BX1" t="s">
        <v>57</v>
      </c>
      <c r="BY1" s="9" t="s">
        <v>58</v>
      </c>
      <c r="BZ1" t="s">
        <v>59</v>
      </c>
      <c r="CA1" t="s">
        <v>60</v>
      </c>
      <c r="CB1" t="s">
        <v>61</v>
      </c>
      <c r="CD1" t="s">
        <v>64</v>
      </c>
      <c r="CE1" t="s">
        <v>65</v>
      </c>
      <c r="CF1" t="s">
        <v>66</v>
      </c>
      <c r="CG1" t="s">
        <v>67</v>
      </c>
      <c r="CK1" t="s">
        <v>76</v>
      </c>
      <c r="CL1" t="s">
        <v>77</v>
      </c>
      <c r="CM1" t="s">
        <v>10</v>
      </c>
      <c r="CN1" t="s">
        <v>78</v>
      </c>
      <c r="CO1" t="s">
        <v>79</v>
      </c>
      <c r="CR1" t="s">
        <v>80</v>
      </c>
      <c r="CS1" t="s">
        <v>81</v>
      </c>
      <c r="CT1" t="s">
        <v>82</v>
      </c>
      <c r="CU1" t="s">
        <v>83</v>
      </c>
      <c r="CV1" t="s">
        <v>84</v>
      </c>
      <c r="CX1" t="s">
        <v>11</v>
      </c>
      <c r="CY1" t="s">
        <v>10</v>
      </c>
      <c r="CZ1" t="s">
        <v>85</v>
      </c>
      <c r="DA1" t="s">
        <v>7</v>
      </c>
    </row>
    <row r="2" spans="1:105" ht="64.5" customHeight="1" thickBot="1" x14ac:dyDescent="0.4">
      <c r="A2" s="161" t="s">
        <v>9</v>
      </c>
      <c r="B2" s="162"/>
      <c r="C2" s="163"/>
      <c r="D2" s="147" t="s">
        <v>0</v>
      </c>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9"/>
      <c r="AS2" s="139"/>
      <c r="AT2" s="140"/>
      <c r="AU2" s="140"/>
      <c r="AV2" s="141"/>
      <c r="AW2" s="4"/>
      <c r="AX2" s="4"/>
    </row>
    <row r="3" spans="1:105" ht="31" customHeight="1" thickBot="1" x14ac:dyDescent="0.4">
      <c r="A3" s="19"/>
      <c r="B3" s="19"/>
      <c r="C3" s="19"/>
      <c r="D3" s="20"/>
      <c r="E3" s="20"/>
      <c r="F3" s="20"/>
      <c r="G3" s="20"/>
      <c r="H3" s="20"/>
      <c r="I3" s="20"/>
      <c r="J3" s="20"/>
      <c r="K3" s="20"/>
      <c r="L3" s="20"/>
      <c r="M3" s="20"/>
      <c r="N3" s="75"/>
      <c r="O3" s="20"/>
      <c r="P3" s="20"/>
      <c r="Q3" s="20"/>
      <c r="R3" s="77"/>
      <c r="S3" s="19"/>
      <c r="T3" s="19"/>
      <c r="U3" s="1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105" ht="31" customHeight="1" thickBot="1" x14ac:dyDescent="0.4">
      <c r="A4" s="168" t="s">
        <v>56</v>
      </c>
      <c r="B4" s="169"/>
      <c r="C4" s="170"/>
      <c r="D4" s="168" t="s">
        <v>159</v>
      </c>
      <c r="E4" s="169"/>
      <c r="F4" s="170"/>
      <c r="G4" s="20"/>
      <c r="H4" s="20"/>
      <c r="I4" s="20"/>
      <c r="J4" s="20"/>
      <c r="K4" s="20"/>
      <c r="L4" s="20"/>
      <c r="M4" s="20"/>
      <c r="N4" s="75"/>
      <c r="O4" s="20"/>
      <c r="P4" s="20"/>
      <c r="Q4" s="20"/>
      <c r="R4" s="77"/>
      <c r="S4" s="19"/>
      <c r="T4" s="19"/>
      <c r="U4" s="19"/>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105" ht="28.5" customHeight="1" thickBot="1" x14ac:dyDescent="0.4">
      <c r="A5" s="19"/>
      <c r="B5" s="19"/>
      <c r="C5" s="19"/>
      <c r="D5" s="20"/>
      <c r="E5" s="20"/>
      <c r="F5" s="20"/>
      <c r="G5" s="20"/>
      <c r="H5" s="20"/>
      <c r="I5" s="20"/>
      <c r="J5" s="20"/>
      <c r="K5" s="20"/>
      <c r="L5" s="20"/>
      <c r="M5" s="20"/>
      <c r="N5" s="75"/>
      <c r="O5" s="20"/>
      <c r="P5" s="20"/>
      <c r="Q5" s="20"/>
      <c r="R5" s="77"/>
      <c r="S5" s="19"/>
      <c r="T5" s="19"/>
      <c r="U5" s="19"/>
      <c r="V5" s="171" t="s">
        <v>52</v>
      </c>
      <c r="W5" s="172"/>
      <c r="X5" s="172"/>
      <c r="Y5" s="172"/>
      <c r="Z5" s="172"/>
      <c r="AA5" s="172"/>
      <c r="AB5" s="172"/>
      <c r="AC5" s="172"/>
      <c r="AD5" s="173"/>
      <c r="AE5" s="177" t="s">
        <v>53</v>
      </c>
      <c r="AF5" s="178"/>
      <c r="AG5" s="178"/>
      <c r="AH5" s="178"/>
      <c r="AI5" s="178"/>
      <c r="AJ5" s="178"/>
      <c r="AK5" s="178"/>
      <c r="AL5" s="178"/>
      <c r="AM5" s="179"/>
      <c r="AN5" s="177" t="s">
        <v>54</v>
      </c>
      <c r="AO5" s="178"/>
      <c r="AP5" s="178"/>
      <c r="AQ5" s="178"/>
      <c r="AR5" s="178"/>
      <c r="AS5" s="178"/>
      <c r="AT5" s="178"/>
      <c r="AU5" s="178"/>
      <c r="AV5" s="179"/>
      <c r="AW5" s="4"/>
      <c r="AX5" s="4"/>
    </row>
    <row r="6" spans="1:105" s="9" customFormat="1" ht="33" customHeight="1" thickBot="1" x14ac:dyDescent="0.35">
      <c r="A6" s="164" t="s">
        <v>12</v>
      </c>
      <c r="B6" s="145" t="s">
        <v>13</v>
      </c>
      <c r="C6" s="150" t="s">
        <v>14</v>
      </c>
      <c r="D6" s="145" t="s">
        <v>15</v>
      </c>
      <c r="E6" s="166" t="s">
        <v>47</v>
      </c>
      <c r="F6" s="145" t="s">
        <v>16</v>
      </c>
      <c r="G6" s="150" t="s">
        <v>17</v>
      </c>
      <c r="H6" s="145" t="s">
        <v>18</v>
      </c>
      <c r="I6" s="154" t="s">
        <v>62</v>
      </c>
      <c r="J6" s="156" t="s">
        <v>63</v>
      </c>
      <c r="K6" s="144" t="s">
        <v>19</v>
      </c>
      <c r="L6" s="144"/>
      <c r="M6" s="144"/>
      <c r="N6" s="150" t="s">
        <v>20</v>
      </c>
      <c r="O6" s="144" t="s">
        <v>21</v>
      </c>
      <c r="P6" s="144"/>
      <c r="Q6" s="144"/>
      <c r="R6" s="142" t="s">
        <v>107</v>
      </c>
      <c r="S6" s="145" t="s">
        <v>22</v>
      </c>
      <c r="T6" s="150" t="s">
        <v>23</v>
      </c>
      <c r="U6" s="152" t="s">
        <v>24</v>
      </c>
      <c r="V6" s="158" t="s">
        <v>38</v>
      </c>
      <c r="W6" s="160" t="s">
        <v>39</v>
      </c>
      <c r="X6" s="174" t="s">
        <v>55</v>
      </c>
      <c r="Y6" s="175"/>
      <c r="Z6" s="176" t="s">
        <v>40</v>
      </c>
      <c r="AA6" s="174" t="s">
        <v>46</v>
      </c>
      <c r="AB6" s="175"/>
      <c r="AC6" s="39" t="s">
        <v>86</v>
      </c>
      <c r="AD6" s="38" t="s">
        <v>87</v>
      </c>
      <c r="AE6" s="158" t="s">
        <v>38</v>
      </c>
      <c r="AF6" s="160" t="s">
        <v>39</v>
      </c>
      <c r="AG6" s="174" t="s">
        <v>55</v>
      </c>
      <c r="AH6" s="175"/>
      <c r="AI6" s="176" t="s">
        <v>40</v>
      </c>
      <c r="AJ6" s="174" t="s">
        <v>46</v>
      </c>
      <c r="AK6" s="175"/>
      <c r="AL6" s="39" t="s">
        <v>86</v>
      </c>
      <c r="AM6" s="38" t="s">
        <v>87</v>
      </c>
      <c r="AN6" s="158" t="s">
        <v>38</v>
      </c>
      <c r="AO6" s="160" t="s">
        <v>39</v>
      </c>
      <c r="AP6" s="174" t="s">
        <v>55</v>
      </c>
      <c r="AQ6" s="175"/>
      <c r="AR6" s="176" t="s">
        <v>40</v>
      </c>
      <c r="AS6" s="174" t="s">
        <v>46</v>
      </c>
      <c r="AT6" s="175"/>
      <c r="AU6" s="39" t="s">
        <v>86</v>
      </c>
      <c r="AV6" s="38" t="s">
        <v>87</v>
      </c>
      <c r="AW6" s="8"/>
      <c r="AX6" s="8"/>
    </row>
    <row r="7" spans="1:105" s="11" customFormat="1" ht="55" customHeight="1" thickBot="1" x14ac:dyDescent="0.35">
      <c r="A7" s="165"/>
      <c r="B7" s="146"/>
      <c r="C7" s="151"/>
      <c r="D7" s="146"/>
      <c r="E7" s="167"/>
      <c r="F7" s="146"/>
      <c r="G7" s="151"/>
      <c r="H7" s="146"/>
      <c r="I7" s="155"/>
      <c r="J7" s="157"/>
      <c r="K7" s="25" t="s">
        <v>25</v>
      </c>
      <c r="L7" s="26" t="s">
        <v>26</v>
      </c>
      <c r="M7" s="25" t="s">
        <v>27</v>
      </c>
      <c r="N7" s="151"/>
      <c r="O7" s="25" t="s">
        <v>25</v>
      </c>
      <c r="P7" s="26" t="s">
        <v>26</v>
      </c>
      <c r="Q7" s="25" t="s">
        <v>27</v>
      </c>
      <c r="R7" s="143"/>
      <c r="S7" s="146"/>
      <c r="T7" s="151"/>
      <c r="U7" s="153"/>
      <c r="V7" s="159"/>
      <c r="W7" s="155"/>
      <c r="X7" s="40" t="s">
        <v>42</v>
      </c>
      <c r="Y7" s="40" t="s">
        <v>43</v>
      </c>
      <c r="Z7" s="151"/>
      <c r="AA7" s="40" t="s">
        <v>45</v>
      </c>
      <c r="AB7" s="40" t="s">
        <v>43</v>
      </c>
      <c r="AC7" s="27" t="s">
        <v>44</v>
      </c>
      <c r="AD7" s="28" t="s">
        <v>41</v>
      </c>
      <c r="AE7" s="159"/>
      <c r="AF7" s="155"/>
      <c r="AG7" s="40" t="s">
        <v>42</v>
      </c>
      <c r="AH7" s="40" t="s">
        <v>43</v>
      </c>
      <c r="AI7" s="151"/>
      <c r="AJ7" s="40" t="s">
        <v>45</v>
      </c>
      <c r="AK7" s="40" t="s">
        <v>43</v>
      </c>
      <c r="AL7" s="27" t="s">
        <v>44</v>
      </c>
      <c r="AM7" s="28" t="s">
        <v>41</v>
      </c>
      <c r="AN7" s="159"/>
      <c r="AO7" s="155"/>
      <c r="AP7" s="40" t="s">
        <v>42</v>
      </c>
      <c r="AQ7" s="40" t="s">
        <v>43</v>
      </c>
      <c r="AR7" s="151"/>
      <c r="AS7" s="40" t="s">
        <v>45</v>
      </c>
      <c r="AT7" s="40" t="s">
        <v>43</v>
      </c>
      <c r="AU7" s="27" t="s">
        <v>44</v>
      </c>
      <c r="AV7" s="28" t="s">
        <v>41</v>
      </c>
      <c r="AW7" s="10"/>
      <c r="AX7" s="10"/>
    </row>
    <row r="8" spans="1:105" s="16" customFormat="1" ht="114.5" customHeight="1" x14ac:dyDescent="0.25">
      <c r="A8" s="21">
        <v>1</v>
      </c>
      <c r="B8" s="18" t="s">
        <v>65</v>
      </c>
      <c r="C8" s="18" t="s">
        <v>170</v>
      </c>
      <c r="D8" s="51" t="s">
        <v>171</v>
      </c>
      <c r="E8" s="17" t="s">
        <v>172</v>
      </c>
      <c r="F8" s="17" t="s">
        <v>173</v>
      </c>
      <c r="G8" s="17" t="s">
        <v>49</v>
      </c>
      <c r="H8" s="22" t="s">
        <v>57</v>
      </c>
      <c r="I8" s="22" t="s">
        <v>180</v>
      </c>
      <c r="J8" s="22" t="s">
        <v>181</v>
      </c>
      <c r="K8" s="17" t="s">
        <v>82</v>
      </c>
      <c r="L8" s="17" t="s">
        <v>78</v>
      </c>
      <c r="M8" s="23" t="s">
        <v>85</v>
      </c>
      <c r="N8" s="51" t="s">
        <v>186</v>
      </c>
      <c r="O8" s="17" t="s">
        <v>81</v>
      </c>
      <c r="P8" s="17" t="s">
        <v>78</v>
      </c>
      <c r="Q8" s="23" t="s">
        <v>85</v>
      </c>
      <c r="R8" s="51" t="s">
        <v>203</v>
      </c>
      <c r="S8" s="17" t="s">
        <v>204</v>
      </c>
      <c r="T8" s="24" t="s">
        <v>205</v>
      </c>
      <c r="U8" s="24" t="s">
        <v>206</v>
      </c>
      <c r="V8" s="36"/>
      <c r="W8" s="36"/>
      <c r="X8" s="36"/>
      <c r="Y8" s="36"/>
      <c r="Z8" s="36"/>
      <c r="AA8" s="36"/>
      <c r="AB8" s="36"/>
      <c r="AC8" s="36"/>
      <c r="AD8" s="36"/>
      <c r="AE8" s="37"/>
      <c r="AF8" s="37"/>
      <c r="AG8" s="37"/>
      <c r="AH8" s="37"/>
      <c r="AI8" s="37"/>
      <c r="AJ8" s="37"/>
      <c r="AK8" s="37"/>
      <c r="AL8" s="37"/>
      <c r="AM8" s="37"/>
      <c r="AN8" s="36"/>
      <c r="AO8" s="36"/>
      <c r="AP8" s="36"/>
      <c r="AQ8" s="36"/>
      <c r="AR8" s="36"/>
      <c r="AS8" s="36"/>
      <c r="AT8" s="36"/>
      <c r="AU8" s="36"/>
      <c r="AV8" s="36"/>
    </row>
    <row r="9" spans="1:105" s="16" customFormat="1" ht="123.5" customHeight="1" x14ac:dyDescent="0.25">
      <c r="A9" s="225">
        <v>2</v>
      </c>
      <c r="B9" s="55" t="s">
        <v>65</v>
      </c>
      <c r="C9" s="55" t="s">
        <v>170</v>
      </c>
      <c r="D9" s="66" t="s">
        <v>171</v>
      </c>
      <c r="E9" s="52" t="s">
        <v>174</v>
      </c>
      <c r="F9" s="56" t="s">
        <v>175</v>
      </c>
      <c r="G9" s="56" t="s">
        <v>49</v>
      </c>
      <c r="H9" s="58" t="s">
        <v>59</v>
      </c>
      <c r="I9" s="58" t="s">
        <v>180</v>
      </c>
      <c r="J9" s="58" t="s">
        <v>887</v>
      </c>
      <c r="K9" s="56" t="s">
        <v>82</v>
      </c>
      <c r="L9" s="56" t="s">
        <v>78</v>
      </c>
      <c r="M9" s="63" t="s">
        <v>85</v>
      </c>
      <c r="N9" s="66" t="s">
        <v>187</v>
      </c>
      <c r="O9" s="56" t="s">
        <v>81</v>
      </c>
      <c r="P9" s="56" t="s">
        <v>78</v>
      </c>
      <c r="Q9" s="63" t="s">
        <v>85</v>
      </c>
      <c r="R9" s="66" t="s">
        <v>207</v>
      </c>
      <c r="S9" s="52" t="s">
        <v>208</v>
      </c>
      <c r="T9" s="62" t="s">
        <v>205</v>
      </c>
      <c r="U9" s="62" t="s">
        <v>206</v>
      </c>
      <c r="V9" s="36"/>
      <c r="W9" s="36"/>
      <c r="X9" s="36"/>
      <c r="Y9" s="36"/>
      <c r="Z9" s="36"/>
      <c r="AA9" s="36"/>
      <c r="AB9" s="36"/>
      <c r="AC9" s="36"/>
      <c r="AD9" s="36"/>
      <c r="AE9" s="37"/>
      <c r="AF9" s="37"/>
      <c r="AG9" s="37"/>
      <c r="AH9" s="37"/>
      <c r="AI9" s="37"/>
      <c r="AJ9" s="37"/>
      <c r="AK9" s="37"/>
      <c r="AL9" s="37"/>
      <c r="AM9" s="37"/>
      <c r="AN9" s="36"/>
      <c r="AO9" s="36"/>
      <c r="AP9" s="36"/>
      <c r="AQ9" s="36"/>
      <c r="AR9" s="36"/>
      <c r="AS9" s="36"/>
      <c r="AT9" s="36"/>
      <c r="AU9" s="36"/>
      <c r="AV9" s="36"/>
    </row>
    <row r="10" spans="1:105" s="16" customFormat="1" ht="204.5" customHeight="1" x14ac:dyDescent="0.25">
      <c r="A10" s="21">
        <v>3</v>
      </c>
      <c r="B10" s="55" t="s">
        <v>65</v>
      </c>
      <c r="C10" s="55" t="s">
        <v>170</v>
      </c>
      <c r="D10" s="66" t="s">
        <v>171</v>
      </c>
      <c r="E10" s="56" t="s">
        <v>176</v>
      </c>
      <c r="F10" s="56" t="s">
        <v>177</v>
      </c>
      <c r="G10" s="56" t="s">
        <v>48</v>
      </c>
      <c r="H10" s="58" t="s">
        <v>57</v>
      </c>
      <c r="I10" s="58" t="s">
        <v>182</v>
      </c>
      <c r="J10" s="58" t="s">
        <v>183</v>
      </c>
      <c r="K10" s="56" t="s">
        <v>83</v>
      </c>
      <c r="L10" s="56" t="s">
        <v>77</v>
      </c>
      <c r="M10" s="63" t="s">
        <v>10</v>
      </c>
      <c r="N10" s="66" t="s">
        <v>188</v>
      </c>
      <c r="O10" s="56" t="s">
        <v>83</v>
      </c>
      <c r="P10" s="56" t="s">
        <v>76</v>
      </c>
      <c r="Q10" s="63" t="s">
        <v>11</v>
      </c>
      <c r="R10" s="66" t="s">
        <v>209</v>
      </c>
      <c r="S10" s="56" t="s">
        <v>210</v>
      </c>
      <c r="T10" s="62" t="s">
        <v>211</v>
      </c>
      <c r="U10" s="62" t="s">
        <v>212</v>
      </c>
      <c r="V10" s="36"/>
      <c r="W10" s="36"/>
      <c r="X10" s="36"/>
      <c r="Y10" s="36"/>
      <c r="Z10" s="36"/>
      <c r="AA10" s="36"/>
      <c r="AB10" s="36"/>
      <c r="AC10" s="36"/>
      <c r="AD10" s="36"/>
      <c r="AE10" s="37"/>
      <c r="AF10" s="37"/>
      <c r="AG10" s="37"/>
      <c r="AH10" s="37"/>
      <c r="AI10" s="37"/>
      <c r="AJ10" s="37"/>
      <c r="AK10" s="37"/>
      <c r="AL10" s="37"/>
      <c r="AM10" s="37"/>
      <c r="AN10" s="36"/>
      <c r="AO10" s="36"/>
      <c r="AP10" s="36"/>
      <c r="AQ10" s="36"/>
      <c r="AR10" s="36"/>
      <c r="AS10" s="36"/>
      <c r="AT10" s="36"/>
      <c r="AU10" s="36"/>
      <c r="AV10" s="36"/>
    </row>
    <row r="11" spans="1:105" s="16" customFormat="1" ht="157.5" customHeight="1" x14ac:dyDescent="0.25">
      <c r="A11" s="225">
        <v>4</v>
      </c>
      <c r="B11" s="55" t="s">
        <v>65</v>
      </c>
      <c r="C11" s="55" t="s">
        <v>170</v>
      </c>
      <c r="D11" s="73" t="s">
        <v>171</v>
      </c>
      <c r="E11" s="58" t="s">
        <v>178</v>
      </c>
      <c r="F11" s="58" t="s">
        <v>179</v>
      </c>
      <c r="G11" s="56" t="s">
        <v>48</v>
      </c>
      <c r="H11" s="58" t="s">
        <v>57</v>
      </c>
      <c r="I11" s="58" t="s">
        <v>184</v>
      </c>
      <c r="J11" s="58" t="s">
        <v>185</v>
      </c>
      <c r="K11" s="56" t="s">
        <v>83</v>
      </c>
      <c r="L11" s="56" t="s">
        <v>10</v>
      </c>
      <c r="M11" s="63" t="s">
        <v>10</v>
      </c>
      <c r="N11" s="66" t="s">
        <v>189</v>
      </c>
      <c r="O11" s="56" t="s">
        <v>83</v>
      </c>
      <c r="P11" s="56" t="s">
        <v>77</v>
      </c>
      <c r="Q11" s="63" t="s">
        <v>10</v>
      </c>
      <c r="R11" s="66" t="s">
        <v>213</v>
      </c>
      <c r="S11" s="56" t="s">
        <v>210</v>
      </c>
      <c r="T11" s="62" t="s">
        <v>205</v>
      </c>
      <c r="U11" s="62" t="s">
        <v>206</v>
      </c>
      <c r="V11" s="36"/>
      <c r="W11" s="36"/>
      <c r="X11" s="36"/>
      <c r="Y11" s="36"/>
      <c r="Z11" s="36"/>
      <c r="AA11" s="36"/>
      <c r="AB11" s="36"/>
      <c r="AC11" s="36"/>
      <c r="AD11" s="36"/>
      <c r="AE11" s="37"/>
      <c r="AF11" s="37"/>
      <c r="AG11" s="37"/>
      <c r="AH11" s="37"/>
      <c r="AI11" s="37"/>
      <c r="AJ11" s="37"/>
      <c r="AK11" s="37"/>
      <c r="AL11" s="37"/>
      <c r="AM11" s="37"/>
      <c r="AN11" s="36"/>
      <c r="AO11" s="36"/>
      <c r="AP11" s="36"/>
      <c r="AQ11" s="36"/>
      <c r="AR11" s="36"/>
      <c r="AS11" s="36"/>
      <c r="AT11" s="36"/>
      <c r="AU11" s="36"/>
      <c r="AV11" s="36"/>
    </row>
    <row r="12" spans="1:105" s="67" customFormat="1" ht="156.5" customHeight="1" x14ac:dyDescent="0.25">
      <c r="A12" s="21">
        <v>5</v>
      </c>
      <c r="B12" s="60" t="s">
        <v>65</v>
      </c>
      <c r="C12" s="55" t="s">
        <v>419</v>
      </c>
      <c r="D12" s="73" t="s">
        <v>420</v>
      </c>
      <c r="E12" s="58" t="s">
        <v>421</v>
      </c>
      <c r="F12" s="58" t="s">
        <v>422</v>
      </c>
      <c r="G12" s="58" t="s">
        <v>48</v>
      </c>
      <c r="H12" s="58" t="s">
        <v>57</v>
      </c>
      <c r="I12" s="58" t="s">
        <v>888</v>
      </c>
      <c r="J12" s="58" t="s">
        <v>430</v>
      </c>
      <c r="K12" s="56" t="s">
        <v>81</v>
      </c>
      <c r="L12" s="56" t="s">
        <v>78</v>
      </c>
      <c r="M12" s="63" t="s">
        <v>85</v>
      </c>
      <c r="N12" s="66" t="s">
        <v>889</v>
      </c>
      <c r="O12" s="56" t="s">
        <v>80</v>
      </c>
      <c r="P12" s="56" t="s">
        <v>79</v>
      </c>
      <c r="Q12" s="63" t="s">
        <v>7</v>
      </c>
      <c r="R12" s="66" t="s">
        <v>431</v>
      </c>
      <c r="S12" s="56" t="s">
        <v>432</v>
      </c>
      <c r="T12" s="62" t="s">
        <v>433</v>
      </c>
      <c r="U12" s="62" t="s">
        <v>374</v>
      </c>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row>
    <row r="13" spans="1:105" s="67" customFormat="1" ht="226" customHeight="1" x14ac:dyDescent="0.25">
      <c r="A13" s="225">
        <v>6</v>
      </c>
      <c r="B13" s="60" t="s">
        <v>65</v>
      </c>
      <c r="C13" s="55" t="s">
        <v>419</v>
      </c>
      <c r="D13" s="73" t="s">
        <v>420</v>
      </c>
      <c r="E13" s="58" t="s">
        <v>421</v>
      </c>
      <c r="F13" s="58" t="s">
        <v>423</v>
      </c>
      <c r="G13" s="58" t="s">
        <v>48</v>
      </c>
      <c r="H13" s="58" t="s">
        <v>57</v>
      </c>
      <c r="I13" s="58" t="s">
        <v>434</v>
      </c>
      <c r="J13" s="58" t="s">
        <v>890</v>
      </c>
      <c r="K13" s="56" t="s">
        <v>81</v>
      </c>
      <c r="L13" s="56" t="s">
        <v>78</v>
      </c>
      <c r="M13" s="63" t="s">
        <v>85</v>
      </c>
      <c r="N13" s="66" t="s">
        <v>647</v>
      </c>
      <c r="O13" s="56" t="s">
        <v>83</v>
      </c>
      <c r="P13" s="56" t="s">
        <v>76</v>
      </c>
      <c r="Q13" s="63" t="s">
        <v>11</v>
      </c>
      <c r="R13" s="66" t="s">
        <v>891</v>
      </c>
      <c r="S13" s="56" t="s">
        <v>432</v>
      </c>
      <c r="T13" s="62" t="s">
        <v>435</v>
      </c>
      <c r="U13" s="62" t="s">
        <v>436</v>
      </c>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row>
    <row r="14" spans="1:105" s="67" customFormat="1" ht="226" customHeight="1" x14ac:dyDescent="0.25">
      <c r="A14" s="21">
        <v>7</v>
      </c>
      <c r="B14" s="60" t="s">
        <v>65</v>
      </c>
      <c r="C14" s="55" t="s">
        <v>419</v>
      </c>
      <c r="D14" s="73" t="s">
        <v>420</v>
      </c>
      <c r="E14" s="58" t="s">
        <v>424</v>
      </c>
      <c r="F14" s="58" t="s">
        <v>425</v>
      </c>
      <c r="G14" s="58" t="s">
        <v>48</v>
      </c>
      <c r="H14" s="58" t="s">
        <v>57</v>
      </c>
      <c r="I14" s="58" t="s">
        <v>434</v>
      </c>
      <c r="J14" s="58" t="s">
        <v>892</v>
      </c>
      <c r="K14" s="56" t="s">
        <v>81</v>
      </c>
      <c r="L14" s="56" t="s">
        <v>78</v>
      </c>
      <c r="M14" s="63" t="s">
        <v>85</v>
      </c>
      <c r="N14" s="66" t="s">
        <v>648</v>
      </c>
      <c r="O14" s="56" t="s">
        <v>83</v>
      </c>
      <c r="P14" s="56" t="s">
        <v>76</v>
      </c>
      <c r="Q14" s="63" t="s">
        <v>11</v>
      </c>
      <c r="R14" s="66" t="s">
        <v>891</v>
      </c>
      <c r="S14" s="56" t="s">
        <v>432</v>
      </c>
      <c r="T14" s="62" t="s">
        <v>435</v>
      </c>
      <c r="U14" s="62" t="s">
        <v>436</v>
      </c>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row>
    <row r="15" spans="1:105" s="67" customFormat="1" ht="226" customHeight="1" x14ac:dyDescent="0.25">
      <c r="A15" s="225">
        <v>8</v>
      </c>
      <c r="B15" s="60" t="s">
        <v>65</v>
      </c>
      <c r="C15" s="55" t="s">
        <v>419</v>
      </c>
      <c r="D15" s="73" t="s">
        <v>420</v>
      </c>
      <c r="E15" s="58" t="s">
        <v>424</v>
      </c>
      <c r="F15" s="58" t="s">
        <v>426</v>
      </c>
      <c r="G15" s="58" t="s">
        <v>49</v>
      </c>
      <c r="H15" s="58" t="s">
        <v>57</v>
      </c>
      <c r="I15" s="58" t="s">
        <v>437</v>
      </c>
      <c r="J15" s="58" t="s">
        <v>438</v>
      </c>
      <c r="K15" s="56" t="s">
        <v>83</v>
      </c>
      <c r="L15" s="56" t="s">
        <v>77</v>
      </c>
      <c r="M15" s="63" t="s">
        <v>10</v>
      </c>
      <c r="N15" s="66" t="s">
        <v>893</v>
      </c>
      <c r="O15" s="56" t="s">
        <v>84</v>
      </c>
      <c r="P15" s="56" t="s">
        <v>76</v>
      </c>
      <c r="Q15" s="63" t="s">
        <v>11</v>
      </c>
      <c r="R15" s="66" t="s">
        <v>894</v>
      </c>
      <c r="S15" s="56" t="s">
        <v>432</v>
      </c>
      <c r="T15" s="62" t="s">
        <v>439</v>
      </c>
      <c r="U15" s="62" t="s">
        <v>440</v>
      </c>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row>
    <row r="16" spans="1:105" s="67" customFormat="1" ht="226" customHeight="1" x14ac:dyDescent="0.25">
      <c r="A16" s="21">
        <v>9</v>
      </c>
      <c r="B16" s="60" t="s">
        <v>65</v>
      </c>
      <c r="C16" s="55" t="s">
        <v>419</v>
      </c>
      <c r="D16" s="73" t="s">
        <v>420</v>
      </c>
      <c r="E16" s="58" t="s">
        <v>424</v>
      </c>
      <c r="F16" s="58" t="s">
        <v>427</v>
      </c>
      <c r="G16" s="58" t="s">
        <v>50</v>
      </c>
      <c r="H16" s="58" t="s">
        <v>57</v>
      </c>
      <c r="I16" s="58" t="s">
        <v>441</v>
      </c>
      <c r="J16" s="58" t="s">
        <v>442</v>
      </c>
      <c r="K16" s="56" t="s">
        <v>81</v>
      </c>
      <c r="L16" s="56" t="s">
        <v>78</v>
      </c>
      <c r="M16" s="63" t="s">
        <v>85</v>
      </c>
      <c r="N16" s="66" t="s">
        <v>895</v>
      </c>
      <c r="O16" s="56" t="s">
        <v>84</v>
      </c>
      <c r="P16" s="56" t="s">
        <v>76</v>
      </c>
      <c r="Q16" s="63" t="s">
        <v>11</v>
      </c>
      <c r="R16" s="66" t="s">
        <v>443</v>
      </c>
      <c r="S16" s="56" t="s">
        <v>432</v>
      </c>
      <c r="T16" s="62" t="s">
        <v>435</v>
      </c>
      <c r="U16" s="62" t="s">
        <v>436</v>
      </c>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row>
    <row r="17" spans="1:48" s="67" customFormat="1" ht="279" customHeight="1" x14ac:dyDescent="0.25">
      <c r="A17" s="225">
        <v>10</v>
      </c>
      <c r="B17" s="60" t="s">
        <v>65</v>
      </c>
      <c r="C17" s="55" t="s">
        <v>419</v>
      </c>
      <c r="D17" s="73" t="s">
        <v>420</v>
      </c>
      <c r="E17" s="58" t="s">
        <v>428</v>
      </c>
      <c r="F17" s="58" t="s">
        <v>429</v>
      </c>
      <c r="G17" s="58" t="s">
        <v>89</v>
      </c>
      <c r="H17" s="58" t="s">
        <v>57</v>
      </c>
      <c r="I17" s="58" t="s">
        <v>896</v>
      </c>
      <c r="J17" s="58" t="s">
        <v>897</v>
      </c>
      <c r="K17" s="56" t="s">
        <v>82</v>
      </c>
      <c r="L17" s="56" t="s">
        <v>78</v>
      </c>
      <c r="M17" s="63" t="s">
        <v>85</v>
      </c>
      <c r="N17" s="66" t="s">
        <v>649</v>
      </c>
      <c r="O17" s="56" t="s">
        <v>84</v>
      </c>
      <c r="P17" s="56" t="s">
        <v>76</v>
      </c>
      <c r="Q17" s="63" t="s">
        <v>11</v>
      </c>
      <c r="R17" s="66" t="s">
        <v>898</v>
      </c>
      <c r="S17" s="56" t="s">
        <v>432</v>
      </c>
      <c r="T17" s="62" t="s">
        <v>435</v>
      </c>
      <c r="U17" s="62" t="s">
        <v>436</v>
      </c>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row>
    <row r="18" spans="1:48" s="67" customFormat="1" ht="207" customHeight="1" x14ac:dyDescent="0.25">
      <c r="A18" s="21">
        <v>11</v>
      </c>
      <c r="B18" s="60" t="s">
        <v>65</v>
      </c>
      <c r="C18" s="80" t="s">
        <v>444</v>
      </c>
      <c r="D18" s="219" t="s">
        <v>445</v>
      </c>
      <c r="E18" s="71" t="s">
        <v>496</v>
      </c>
      <c r="F18" s="71" t="s">
        <v>446</v>
      </c>
      <c r="G18" s="58" t="s">
        <v>48</v>
      </c>
      <c r="H18" s="71" t="s">
        <v>57</v>
      </c>
      <c r="I18" s="71" t="s">
        <v>456</v>
      </c>
      <c r="J18" s="71" t="s">
        <v>457</v>
      </c>
      <c r="K18" s="68" t="s">
        <v>82</v>
      </c>
      <c r="L18" s="68" t="s">
        <v>10</v>
      </c>
      <c r="M18" s="226" t="s">
        <v>10</v>
      </c>
      <c r="N18" s="81" t="s">
        <v>653</v>
      </c>
      <c r="O18" s="68" t="s">
        <v>77</v>
      </c>
      <c r="P18" s="68" t="s">
        <v>77</v>
      </c>
      <c r="Q18" s="226" t="s">
        <v>11</v>
      </c>
      <c r="R18" s="81" t="s">
        <v>458</v>
      </c>
      <c r="S18" s="68" t="s">
        <v>459</v>
      </c>
      <c r="T18" s="72" t="s">
        <v>460</v>
      </c>
      <c r="U18" s="72" t="s">
        <v>461</v>
      </c>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row>
    <row r="19" spans="1:48" s="67" customFormat="1" ht="226" customHeight="1" x14ac:dyDescent="0.25">
      <c r="A19" s="225">
        <v>12</v>
      </c>
      <c r="B19" s="60" t="s">
        <v>65</v>
      </c>
      <c r="C19" s="80" t="s">
        <v>444</v>
      </c>
      <c r="D19" s="219" t="s">
        <v>445</v>
      </c>
      <c r="E19" s="71" t="s">
        <v>496</v>
      </c>
      <c r="F19" s="58" t="s">
        <v>447</v>
      </c>
      <c r="G19" s="58" t="s">
        <v>49</v>
      </c>
      <c r="H19" s="58" t="s">
        <v>57</v>
      </c>
      <c r="I19" s="58" t="s">
        <v>462</v>
      </c>
      <c r="J19" s="58" t="s">
        <v>463</v>
      </c>
      <c r="K19" s="56" t="s">
        <v>82</v>
      </c>
      <c r="L19" s="56" t="s">
        <v>10</v>
      </c>
      <c r="M19" s="63" t="s">
        <v>10</v>
      </c>
      <c r="N19" s="66" t="s">
        <v>464</v>
      </c>
      <c r="O19" s="56" t="s">
        <v>83</v>
      </c>
      <c r="P19" s="56" t="s">
        <v>77</v>
      </c>
      <c r="Q19" s="63" t="s">
        <v>11</v>
      </c>
      <c r="R19" s="66" t="s">
        <v>899</v>
      </c>
      <c r="S19" s="68" t="s">
        <v>459</v>
      </c>
      <c r="T19" s="62" t="s">
        <v>460</v>
      </c>
      <c r="U19" s="62" t="s">
        <v>461</v>
      </c>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row>
    <row r="20" spans="1:48" s="67" customFormat="1" ht="226" customHeight="1" x14ac:dyDescent="0.25">
      <c r="A20" s="21">
        <v>13</v>
      </c>
      <c r="B20" s="60" t="s">
        <v>65</v>
      </c>
      <c r="C20" s="80" t="s">
        <v>444</v>
      </c>
      <c r="D20" s="219" t="s">
        <v>445</v>
      </c>
      <c r="E20" s="58" t="s">
        <v>495</v>
      </c>
      <c r="F20" s="58" t="s">
        <v>448</v>
      </c>
      <c r="G20" s="58" t="s">
        <v>48</v>
      </c>
      <c r="H20" s="58" t="s">
        <v>57</v>
      </c>
      <c r="I20" s="58" t="s">
        <v>465</v>
      </c>
      <c r="J20" s="58" t="s">
        <v>466</v>
      </c>
      <c r="K20" s="56" t="s">
        <v>82</v>
      </c>
      <c r="L20" s="56" t="s">
        <v>78</v>
      </c>
      <c r="M20" s="63" t="s">
        <v>85</v>
      </c>
      <c r="N20" s="66" t="s">
        <v>652</v>
      </c>
      <c r="O20" s="56" t="s">
        <v>83</v>
      </c>
      <c r="P20" s="56" t="s">
        <v>10</v>
      </c>
      <c r="Q20" s="63" t="s">
        <v>10</v>
      </c>
      <c r="R20" s="66" t="s">
        <v>467</v>
      </c>
      <c r="S20" s="68" t="s">
        <v>468</v>
      </c>
      <c r="T20" s="62" t="s">
        <v>460</v>
      </c>
      <c r="U20" s="62" t="s">
        <v>373</v>
      </c>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row>
    <row r="21" spans="1:48" s="67" customFormat="1" ht="226" customHeight="1" x14ac:dyDescent="0.25">
      <c r="A21" s="225">
        <v>14</v>
      </c>
      <c r="B21" s="60" t="s">
        <v>65</v>
      </c>
      <c r="C21" s="80" t="s">
        <v>444</v>
      </c>
      <c r="D21" s="219" t="s">
        <v>445</v>
      </c>
      <c r="E21" s="58" t="s">
        <v>495</v>
      </c>
      <c r="F21" s="58" t="s">
        <v>448</v>
      </c>
      <c r="G21" s="58" t="s">
        <v>48</v>
      </c>
      <c r="H21" s="58" t="s">
        <v>57</v>
      </c>
      <c r="I21" s="58" t="s">
        <v>465</v>
      </c>
      <c r="J21" s="58" t="s">
        <v>466</v>
      </c>
      <c r="K21" s="56" t="s">
        <v>82</v>
      </c>
      <c r="L21" s="56" t="s">
        <v>78</v>
      </c>
      <c r="M21" s="63" t="s">
        <v>85</v>
      </c>
      <c r="N21" s="66" t="s">
        <v>652</v>
      </c>
      <c r="O21" s="56" t="s">
        <v>83</v>
      </c>
      <c r="P21" s="56" t="s">
        <v>10</v>
      </c>
      <c r="Q21" s="63" t="s">
        <v>10</v>
      </c>
      <c r="R21" s="66" t="s">
        <v>900</v>
      </c>
      <c r="S21" s="68" t="s">
        <v>459</v>
      </c>
      <c r="T21" s="62" t="s">
        <v>469</v>
      </c>
      <c r="U21" s="62" t="s">
        <v>373</v>
      </c>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67" customFormat="1" ht="226" customHeight="1" x14ac:dyDescent="0.25">
      <c r="A22" s="21">
        <v>15</v>
      </c>
      <c r="B22" s="60" t="s">
        <v>65</v>
      </c>
      <c r="C22" s="80" t="s">
        <v>444</v>
      </c>
      <c r="D22" s="219" t="s">
        <v>445</v>
      </c>
      <c r="E22" s="58" t="s">
        <v>495</v>
      </c>
      <c r="F22" s="58" t="s">
        <v>449</v>
      </c>
      <c r="G22" s="58" t="s">
        <v>48</v>
      </c>
      <c r="H22" s="58" t="s">
        <v>57</v>
      </c>
      <c r="I22" s="58" t="s">
        <v>901</v>
      </c>
      <c r="J22" s="58" t="s">
        <v>470</v>
      </c>
      <c r="K22" s="56" t="s">
        <v>82</v>
      </c>
      <c r="L22" s="56" t="s">
        <v>78</v>
      </c>
      <c r="M22" s="63" t="s">
        <v>85</v>
      </c>
      <c r="N22" s="66" t="s">
        <v>471</v>
      </c>
      <c r="O22" s="56" t="s">
        <v>83</v>
      </c>
      <c r="P22" s="56" t="s">
        <v>10</v>
      </c>
      <c r="Q22" s="63" t="s">
        <v>10</v>
      </c>
      <c r="R22" s="227" t="s">
        <v>902</v>
      </c>
      <c r="S22" s="56" t="s">
        <v>472</v>
      </c>
      <c r="T22" s="62" t="s">
        <v>460</v>
      </c>
      <c r="U22" s="62" t="s">
        <v>473</v>
      </c>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67" customFormat="1" ht="226" customHeight="1" x14ac:dyDescent="0.25">
      <c r="A23" s="225">
        <v>16</v>
      </c>
      <c r="B23" s="60" t="s">
        <v>65</v>
      </c>
      <c r="C23" s="80" t="s">
        <v>444</v>
      </c>
      <c r="D23" s="219" t="s">
        <v>445</v>
      </c>
      <c r="E23" s="58" t="s">
        <v>495</v>
      </c>
      <c r="F23" s="58" t="s">
        <v>450</v>
      </c>
      <c r="G23" s="58" t="s">
        <v>48</v>
      </c>
      <c r="H23" s="58" t="s">
        <v>57</v>
      </c>
      <c r="I23" s="58" t="s">
        <v>474</v>
      </c>
      <c r="J23" s="58" t="s">
        <v>475</v>
      </c>
      <c r="K23" s="56" t="s">
        <v>81</v>
      </c>
      <c r="L23" s="56" t="s">
        <v>78</v>
      </c>
      <c r="M23" s="63" t="s">
        <v>85</v>
      </c>
      <c r="N23" s="66" t="s">
        <v>476</v>
      </c>
      <c r="O23" s="56" t="s">
        <v>83</v>
      </c>
      <c r="P23" s="56" t="s">
        <v>77</v>
      </c>
      <c r="Q23" s="63" t="s">
        <v>11</v>
      </c>
      <c r="R23" s="66" t="s">
        <v>477</v>
      </c>
      <c r="S23" s="56" t="s">
        <v>478</v>
      </c>
      <c r="T23" s="62" t="s">
        <v>460</v>
      </c>
      <c r="U23" s="62" t="s">
        <v>473</v>
      </c>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row>
    <row r="24" spans="1:48" s="67" customFormat="1" ht="226" customHeight="1" x14ac:dyDescent="0.25">
      <c r="A24" s="21">
        <v>17</v>
      </c>
      <c r="B24" s="60" t="s">
        <v>65</v>
      </c>
      <c r="C24" s="80" t="s">
        <v>444</v>
      </c>
      <c r="D24" s="219" t="s">
        <v>445</v>
      </c>
      <c r="E24" s="58" t="s">
        <v>495</v>
      </c>
      <c r="F24" s="58" t="s">
        <v>451</v>
      </c>
      <c r="G24" s="58" t="s">
        <v>48</v>
      </c>
      <c r="H24" s="58" t="s">
        <v>57</v>
      </c>
      <c r="I24" s="58" t="s">
        <v>903</v>
      </c>
      <c r="J24" s="58" t="s">
        <v>479</v>
      </c>
      <c r="K24" s="56" t="s">
        <v>81</v>
      </c>
      <c r="L24" s="56" t="s">
        <v>78</v>
      </c>
      <c r="M24" s="63" t="s">
        <v>85</v>
      </c>
      <c r="N24" s="66" t="s">
        <v>651</v>
      </c>
      <c r="O24" s="56" t="s">
        <v>83</v>
      </c>
      <c r="P24" s="56" t="s">
        <v>77</v>
      </c>
      <c r="Q24" s="63" t="s">
        <v>11</v>
      </c>
      <c r="R24" s="66" t="s">
        <v>480</v>
      </c>
      <c r="S24" s="56" t="s">
        <v>459</v>
      </c>
      <c r="T24" s="62" t="s">
        <v>460</v>
      </c>
      <c r="U24" s="62" t="s">
        <v>373</v>
      </c>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row>
    <row r="25" spans="1:48" s="67" customFormat="1" ht="226" customHeight="1" x14ac:dyDescent="0.25">
      <c r="A25" s="225">
        <v>18</v>
      </c>
      <c r="B25" s="60" t="s">
        <v>65</v>
      </c>
      <c r="C25" s="80" t="s">
        <v>444</v>
      </c>
      <c r="D25" s="219" t="s">
        <v>445</v>
      </c>
      <c r="E25" s="58" t="s">
        <v>495</v>
      </c>
      <c r="F25" s="58" t="s">
        <v>451</v>
      </c>
      <c r="G25" s="58" t="s">
        <v>48</v>
      </c>
      <c r="H25" s="58" t="s">
        <v>57</v>
      </c>
      <c r="I25" s="58" t="s">
        <v>903</v>
      </c>
      <c r="J25" s="58" t="s">
        <v>479</v>
      </c>
      <c r="K25" s="56" t="s">
        <v>81</v>
      </c>
      <c r="L25" s="56" t="s">
        <v>78</v>
      </c>
      <c r="M25" s="63" t="s">
        <v>85</v>
      </c>
      <c r="N25" s="66" t="s">
        <v>651</v>
      </c>
      <c r="O25" s="56" t="s">
        <v>83</v>
      </c>
      <c r="P25" s="56" t="s">
        <v>77</v>
      </c>
      <c r="Q25" s="63" t="s">
        <v>11</v>
      </c>
      <c r="R25" s="66" t="s">
        <v>480</v>
      </c>
      <c r="S25" s="56" t="s">
        <v>459</v>
      </c>
      <c r="T25" s="62" t="s">
        <v>460</v>
      </c>
      <c r="U25" s="62" t="s">
        <v>373</v>
      </c>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67" customFormat="1" ht="226" customHeight="1" x14ac:dyDescent="0.25">
      <c r="A26" s="21">
        <v>19</v>
      </c>
      <c r="B26" s="60" t="s">
        <v>65</v>
      </c>
      <c r="C26" s="80" t="s">
        <v>444</v>
      </c>
      <c r="D26" s="219" t="s">
        <v>445</v>
      </c>
      <c r="E26" s="58" t="s">
        <v>495</v>
      </c>
      <c r="F26" s="58" t="s">
        <v>451</v>
      </c>
      <c r="G26" s="58" t="s">
        <v>48</v>
      </c>
      <c r="H26" s="58" t="s">
        <v>57</v>
      </c>
      <c r="I26" s="58" t="s">
        <v>903</v>
      </c>
      <c r="J26" s="58" t="s">
        <v>479</v>
      </c>
      <c r="K26" s="56" t="s">
        <v>81</v>
      </c>
      <c r="L26" s="56" t="s">
        <v>78</v>
      </c>
      <c r="M26" s="63" t="s">
        <v>85</v>
      </c>
      <c r="N26" s="66" t="s">
        <v>651</v>
      </c>
      <c r="O26" s="56" t="s">
        <v>83</v>
      </c>
      <c r="P26" s="56" t="s">
        <v>77</v>
      </c>
      <c r="Q26" s="63" t="s">
        <v>11</v>
      </c>
      <c r="R26" s="66" t="s">
        <v>480</v>
      </c>
      <c r="S26" s="56" t="s">
        <v>459</v>
      </c>
      <c r="T26" s="62" t="s">
        <v>460</v>
      </c>
      <c r="U26" s="62" t="s">
        <v>373</v>
      </c>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67" customFormat="1" ht="226" customHeight="1" x14ac:dyDescent="0.25">
      <c r="A27" s="225">
        <v>20</v>
      </c>
      <c r="B27" s="60" t="s">
        <v>65</v>
      </c>
      <c r="C27" s="80" t="s">
        <v>444</v>
      </c>
      <c r="D27" s="219" t="s">
        <v>445</v>
      </c>
      <c r="E27" s="58" t="s">
        <v>452</v>
      </c>
      <c r="F27" s="58" t="s">
        <v>453</v>
      </c>
      <c r="G27" s="58" t="s">
        <v>48</v>
      </c>
      <c r="H27" s="58" t="s">
        <v>57</v>
      </c>
      <c r="I27" s="58" t="s">
        <v>482</v>
      </c>
      <c r="J27" s="58" t="s">
        <v>483</v>
      </c>
      <c r="K27" s="56" t="s">
        <v>81</v>
      </c>
      <c r="L27" s="56" t="s">
        <v>78</v>
      </c>
      <c r="M27" s="63" t="s">
        <v>85</v>
      </c>
      <c r="N27" s="66" t="s">
        <v>904</v>
      </c>
      <c r="O27" s="56" t="s">
        <v>83</v>
      </c>
      <c r="P27" s="56" t="s">
        <v>77</v>
      </c>
      <c r="Q27" s="63" t="s">
        <v>11</v>
      </c>
      <c r="R27" s="66" t="s">
        <v>484</v>
      </c>
      <c r="S27" s="56" t="s">
        <v>485</v>
      </c>
      <c r="T27" s="62" t="s">
        <v>469</v>
      </c>
      <c r="U27" s="62" t="s">
        <v>481</v>
      </c>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row>
    <row r="28" spans="1:48" s="67" customFormat="1" ht="226" customHeight="1" x14ac:dyDescent="0.25">
      <c r="A28" s="21">
        <v>21</v>
      </c>
      <c r="B28" s="60" t="s">
        <v>65</v>
      </c>
      <c r="C28" s="80" t="s">
        <v>444</v>
      </c>
      <c r="D28" s="219" t="s">
        <v>445</v>
      </c>
      <c r="E28" s="58" t="s">
        <v>452</v>
      </c>
      <c r="F28" s="58" t="s">
        <v>453</v>
      </c>
      <c r="G28" s="58" t="s">
        <v>48</v>
      </c>
      <c r="H28" s="58" t="s">
        <v>57</v>
      </c>
      <c r="I28" s="58" t="s">
        <v>482</v>
      </c>
      <c r="J28" s="58" t="s">
        <v>483</v>
      </c>
      <c r="K28" s="56" t="s">
        <v>81</v>
      </c>
      <c r="L28" s="56" t="s">
        <v>78</v>
      </c>
      <c r="M28" s="63" t="s">
        <v>85</v>
      </c>
      <c r="N28" s="66" t="s">
        <v>904</v>
      </c>
      <c r="O28" s="56" t="s">
        <v>83</v>
      </c>
      <c r="P28" s="56" t="s">
        <v>77</v>
      </c>
      <c r="Q28" s="63" t="s">
        <v>11</v>
      </c>
      <c r="R28" s="66" t="s">
        <v>484</v>
      </c>
      <c r="S28" s="56" t="s">
        <v>485</v>
      </c>
      <c r="T28" s="62" t="s">
        <v>469</v>
      </c>
      <c r="U28" s="62" t="s">
        <v>481</v>
      </c>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row>
    <row r="29" spans="1:48" s="67" customFormat="1" ht="226" customHeight="1" x14ac:dyDescent="0.25">
      <c r="A29" s="225">
        <v>22</v>
      </c>
      <c r="B29" s="60" t="s">
        <v>65</v>
      </c>
      <c r="C29" s="80" t="s">
        <v>444</v>
      </c>
      <c r="D29" s="219" t="s">
        <v>445</v>
      </c>
      <c r="E29" s="58" t="s">
        <v>452</v>
      </c>
      <c r="F29" s="58" t="s">
        <v>905</v>
      </c>
      <c r="G29" s="58" t="s">
        <v>48</v>
      </c>
      <c r="H29" s="58" t="s">
        <v>57</v>
      </c>
      <c r="I29" s="58" t="s">
        <v>486</v>
      </c>
      <c r="J29" s="58" t="s">
        <v>487</v>
      </c>
      <c r="K29" s="56" t="s">
        <v>81</v>
      </c>
      <c r="L29" s="56" t="s">
        <v>78</v>
      </c>
      <c r="M29" s="63" t="s">
        <v>85</v>
      </c>
      <c r="N29" s="66" t="s">
        <v>906</v>
      </c>
      <c r="O29" s="56" t="s">
        <v>83</v>
      </c>
      <c r="P29" s="56" t="s">
        <v>77</v>
      </c>
      <c r="Q29" s="63" t="s">
        <v>11</v>
      </c>
      <c r="R29" s="66" t="s">
        <v>488</v>
      </c>
      <c r="S29" s="56" t="s">
        <v>485</v>
      </c>
      <c r="T29" s="62" t="s">
        <v>469</v>
      </c>
      <c r="U29" s="62" t="s">
        <v>481</v>
      </c>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row>
    <row r="30" spans="1:48" s="67" customFormat="1" ht="226" customHeight="1" x14ac:dyDescent="0.25">
      <c r="A30" s="21">
        <v>23</v>
      </c>
      <c r="B30" s="60" t="s">
        <v>65</v>
      </c>
      <c r="C30" s="80" t="s">
        <v>444</v>
      </c>
      <c r="D30" s="219" t="s">
        <v>445</v>
      </c>
      <c r="E30" s="58" t="s">
        <v>452</v>
      </c>
      <c r="F30" s="58" t="s">
        <v>905</v>
      </c>
      <c r="G30" s="58" t="s">
        <v>48</v>
      </c>
      <c r="H30" s="58" t="s">
        <v>57</v>
      </c>
      <c r="I30" s="58" t="s">
        <v>486</v>
      </c>
      <c r="J30" s="58" t="s">
        <v>487</v>
      </c>
      <c r="K30" s="56" t="s">
        <v>81</v>
      </c>
      <c r="L30" s="56" t="s">
        <v>78</v>
      </c>
      <c r="M30" s="63" t="s">
        <v>85</v>
      </c>
      <c r="N30" s="66" t="s">
        <v>906</v>
      </c>
      <c r="O30" s="56" t="s">
        <v>83</v>
      </c>
      <c r="P30" s="56" t="s">
        <v>77</v>
      </c>
      <c r="Q30" s="63" t="s">
        <v>11</v>
      </c>
      <c r="R30" s="66" t="s">
        <v>488</v>
      </c>
      <c r="S30" s="56" t="s">
        <v>485</v>
      </c>
      <c r="T30" s="62" t="s">
        <v>469</v>
      </c>
      <c r="U30" s="62" t="s">
        <v>481</v>
      </c>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row>
    <row r="31" spans="1:48" s="67" customFormat="1" ht="226" customHeight="1" x14ac:dyDescent="0.25">
      <c r="A31" s="225">
        <v>24</v>
      </c>
      <c r="B31" s="60" t="s">
        <v>65</v>
      </c>
      <c r="C31" s="64" t="s">
        <v>444</v>
      </c>
      <c r="D31" s="73" t="s">
        <v>445</v>
      </c>
      <c r="E31" s="58" t="s">
        <v>454</v>
      </c>
      <c r="F31" s="58" t="s">
        <v>455</v>
      </c>
      <c r="G31" s="58" t="s">
        <v>89</v>
      </c>
      <c r="H31" s="58" t="s">
        <v>57</v>
      </c>
      <c r="I31" s="58" t="s">
        <v>907</v>
      </c>
      <c r="J31" s="58" t="s">
        <v>489</v>
      </c>
      <c r="K31" s="58" t="s">
        <v>82</v>
      </c>
      <c r="L31" s="58" t="s">
        <v>10</v>
      </c>
      <c r="M31" s="58" t="s">
        <v>10</v>
      </c>
      <c r="N31" s="73" t="s">
        <v>650</v>
      </c>
      <c r="O31" s="58" t="s">
        <v>83</v>
      </c>
      <c r="P31" s="58" t="s">
        <v>77</v>
      </c>
      <c r="Q31" s="58" t="s">
        <v>11</v>
      </c>
      <c r="R31" s="73" t="s">
        <v>908</v>
      </c>
      <c r="S31" s="58" t="s">
        <v>490</v>
      </c>
      <c r="T31" s="70" t="s">
        <v>491</v>
      </c>
      <c r="U31" s="70" t="s">
        <v>492</v>
      </c>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row>
    <row r="32" spans="1:48" s="67" customFormat="1" ht="226" customHeight="1" x14ac:dyDescent="0.25">
      <c r="A32" s="21">
        <v>25</v>
      </c>
      <c r="B32" s="60" t="s">
        <v>65</v>
      </c>
      <c r="C32" s="64" t="s">
        <v>444</v>
      </c>
      <c r="D32" s="73" t="s">
        <v>445</v>
      </c>
      <c r="E32" s="58" t="s">
        <v>454</v>
      </c>
      <c r="F32" s="58" t="s">
        <v>909</v>
      </c>
      <c r="G32" s="58" t="s">
        <v>50</v>
      </c>
      <c r="H32" s="58" t="s">
        <v>57</v>
      </c>
      <c r="I32" s="56" t="s">
        <v>910</v>
      </c>
      <c r="J32" s="56" t="s">
        <v>911</v>
      </c>
      <c r="K32" s="58" t="s">
        <v>82</v>
      </c>
      <c r="L32" s="58" t="s">
        <v>10</v>
      </c>
      <c r="M32" s="58" t="s">
        <v>10</v>
      </c>
      <c r="N32" s="66" t="s">
        <v>493</v>
      </c>
      <c r="O32" s="58" t="s">
        <v>83</v>
      </c>
      <c r="P32" s="58" t="s">
        <v>77</v>
      </c>
      <c r="Q32" s="58" t="s">
        <v>11</v>
      </c>
      <c r="R32" s="66" t="s">
        <v>494</v>
      </c>
      <c r="S32" s="56" t="s">
        <v>459</v>
      </c>
      <c r="T32" s="56" t="s">
        <v>460</v>
      </c>
      <c r="U32" s="56" t="s">
        <v>461</v>
      </c>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row>
    <row r="33" spans="1:48" s="67" customFormat="1" ht="226" customHeight="1" x14ac:dyDescent="0.25">
      <c r="A33" s="225">
        <v>26</v>
      </c>
      <c r="B33" s="60" t="s">
        <v>65</v>
      </c>
      <c r="C33" s="64" t="s">
        <v>444</v>
      </c>
      <c r="D33" s="73" t="s">
        <v>445</v>
      </c>
      <c r="E33" s="58" t="s">
        <v>454</v>
      </c>
      <c r="F33" s="58" t="s">
        <v>909</v>
      </c>
      <c r="G33" s="58" t="s">
        <v>50</v>
      </c>
      <c r="H33" s="58" t="s">
        <v>57</v>
      </c>
      <c r="I33" s="56" t="s">
        <v>910</v>
      </c>
      <c r="J33" s="56" t="s">
        <v>911</v>
      </c>
      <c r="K33" s="58" t="s">
        <v>82</v>
      </c>
      <c r="L33" s="58"/>
      <c r="M33" s="58" t="s">
        <v>10</v>
      </c>
      <c r="N33" s="66" t="s">
        <v>912</v>
      </c>
      <c r="O33" s="58" t="s">
        <v>83</v>
      </c>
      <c r="P33" s="58" t="s">
        <v>77</v>
      </c>
      <c r="Q33" s="58" t="s">
        <v>11</v>
      </c>
      <c r="R33" s="66" t="s">
        <v>913</v>
      </c>
      <c r="S33" s="56" t="s">
        <v>459</v>
      </c>
      <c r="T33" s="56" t="s">
        <v>469</v>
      </c>
      <c r="U33" s="56" t="s">
        <v>461</v>
      </c>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row>
    <row r="34" spans="1:48" s="16" customFormat="1" ht="226" customHeight="1" x14ac:dyDescent="0.25">
      <c r="A34" s="21">
        <v>27</v>
      </c>
      <c r="B34" s="55" t="s">
        <v>65</v>
      </c>
      <c r="C34" s="55" t="s">
        <v>914</v>
      </c>
      <c r="D34" s="73" t="s">
        <v>190</v>
      </c>
      <c r="E34" s="58" t="s">
        <v>915</v>
      </c>
      <c r="F34" s="58" t="s">
        <v>916</v>
      </c>
      <c r="G34" s="56" t="s">
        <v>50</v>
      </c>
      <c r="H34" s="58" t="s">
        <v>57</v>
      </c>
      <c r="I34" s="58" t="s">
        <v>196</v>
      </c>
      <c r="J34" s="58" t="s">
        <v>197</v>
      </c>
      <c r="K34" s="56" t="s">
        <v>83</v>
      </c>
      <c r="L34" s="56" t="s">
        <v>78</v>
      </c>
      <c r="M34" s="63" t="s">
        <v>85</v>
      </c>
      <c r="N34" s="66" t="s">
        <v>917</v>
      </c>
      <c r="O34" s="56" t="s">
        <v>83</v>
      </c>
      <c r="P34" s="56" t="s">
        <v>78</v>
      </c>
      <c r="Q34" s="63" t="s">
        <v>85</v>
      </c>
      <c r="R34" s="66" t="s">
        <v>918</v>
      </c>
      <c r="S34" s="56" t="s">
        <v>214</v>
      </c>
      <c r="T34" s="72" t="s">
        <v>215</v>
      </c>
      <c r="U34" s="72" t="s">
        <v>216</v>
      </c>
      <c r="V34" s="36"/>
      <c r="W34" s="36"/>
      <c r="X34" s="36"/>
      <c r="Y34" s="36"/>
      <c r="Z34" s="36"/>
      <c r="AA34" s="36"/>
      <c r="AB34" s="36"/>
      <c r="AC34" s="36"/>
      <c r="AD34" s="36"/>
      <c r="AE34" s="37"/>
      <c r="AF34" s="37"/>
      <c r="AG34" s="37"/>
      <c r="AH34" s="37"/>
      <c r="AI34" s="37"/>
      <c r="AJ34" s="37"/>
      <c r="AK34" s="37"/>
      <c r="AL34" s="37"/>
      <c r="AM34" s="37"/>
      <c r="AN34" s="36"/>
      <c r="AO34" s="36"/>
      <c r="AP34" s="36"/>
      <c r="AQ34" s="36"/>
      <c r="AR34" s="36"/>
      <c r="AS34" s="36"/>
      <c r="AT34" s="36"/>
      <c r="AU34" s="36"/>
      <c r="AV34" s="36"/>
    </row>
    <row r="35" spans="1:48" s="16" customFormat="1" ht="226" customHeight="1" x14ac:dyDescent="0.25">
      <c r="A35" s="225">
        <v>28</v>
      </c>
      <c r="B35" s="55" t="s">
        <v>65</v>
      </c>
      <c r="C35" s="55" t="s">
        <v>914</v>
      </c>
      <c r="D35" s="73" t="s">
        <v>190</v>
      </c>
      <c r="E35" s="58" t="s">
        <v>191</v>
      </c>
      <c r="F35" s="58" t="s">
        <v>919</v>
      </c>
      <c r="G35" s="56" t="s">
        <v>49</v>
      </c>
      <c r="H35" s="58" t="s">
        <v>57</v>
      </c>
      <c r="I35" s="58" t="s">
        <v>920</v>
      </c>
      <c r="J35" s="58" t="s">
        <v>921</v>
      </c>
      <c r="K35" s="56" t="s">
        <v>83</v>
      </c>
      <c r="L35" s="56" t="s">
        <v>78</v>
      </c>
      <c r="M35" s="63" t="s">
        <v>7</v>
      </c>
      <c r="N35" s="81" t="s">
        <v>922</v>
      </c>
      <c r="O35" s="56" t="s">
        <v>82</v>
      </c>
      <c r="P35" s="56" t="s">
        <v>10</v>
      </c>
      <c r="Q35" s="63" t="s">
        <v>10</v>
      </c>
      <c r="R35" s="81" t="s">
        <v>217</v>
      </c>
      <c r="S35" s="56" t="s">
        <v>214</v>
      </c>
      <c r="T35" s="72" t="s">
        <v>215</v>
      </c>
      <c r="U35" s="72" t="s">
        <v>216</v>
      </c>
      <c r="V35" s="36"/>
      <c r="W35" s="36"/>
      <c r="X35" s="36"/>
      <c r="Y35" s="36"/>
      <c r="Z35" s="36"/>
      <c r="AA35" s="36"/>
      <c r="AB35" s="36"/>
      <c r="AC35" s="36"/>
      <c r="AD35" s="36"/>
      <c r="AE35" s="37"/>
      <c r="AF35" s="37"/>
      <c r="AG35" s="37"/>
      <c r="AH35" s="37"/>
      <c r="AI35" s="37"/>
      <c r="AJ35" s="37"/>
      <c r="AK35" s="37"/>
      <c r="AL35" s="37"/>
      <c r="AM35" s="37"/>
      <c r="AN35" s="36"/>
      <c r="AO35" s="36"/>
      <c r="AP35" s="36"/>
      <c r="AQ35" s="36"/>
      <c r="AR35" s="36"/>
      <c r="AS35" s="36"/>
      <c r="AT35" s="36"/>
      <c r="AU35" s="36"/>
      <c r="AV35" s="36"/>
    </row>
    <row r="36" spans="1:48" s="16" customFormat="1" ht="226" customHeight="1" x14ac:dyDescent="0.25">
      <c r="A36" s="21">
        <v>29</v>
      </c>
      <c r="B36" s="55" t="s">
        <v>65</v>
      </c>
      <c r="C36" s="55" t="s">
        <v>914</v>
      </c>
      <c r="D36" s="73" t="s">
        <v>190</v>
      </c>
      <c r="E36" s="58" t="s">
        <v>923</v>
      </c>
      <c r="F36" s="58" t="s">
        <v>192</v>
      </c>
      <c r="G36" s="56" t="s">
        <v>48</v>
      </c>
      <c r="H36" s="58" t="s">
        <v>57</v>
      </c>
      <c r="I36" s="58" t="s">
        <v>198</v>
      </c>
      <c r="J36" s="58" t="s">
        <v>924</v>
      </c>
      <c r="K36" s="56" t="s">
        <v>83</v>
      </c>
      <c r="L36" s="56" t="s">
        <v>10</v>
      </c>
      <c r="M36" s="63" t="s">
        <v>10</v>
      </c>
      <c r="N36" s="66" t="s">
        <v>925</v>
      </c>
      <c r="O36" s="56" t="s">
        <v>83</v>
      </c>
      <c r="P36" s="56" t="s">
        <v>10</v>
      </c>
      <c r="Q36" s="63" t="s">
        <v>10</v>
      </c>
      <c r="R36" s="66" t="s">
        <v>926</v>
      </c>
      <c r="S36" s="56" t="s">
        <v>214</v>
      </c>
      <c r="T36" s="72" t="s">
        <v>215</v>
      </c>
      <c r="U36" s="72" t="s">
        <v>216</v>
      </c>
      <c r="V36" s="36"/>
      <c r="W36" s="36"/>
      <c r="X36" s="36"/>
      <c r="Y36" s="36"/>
      <c r="Z36" s="36"/>
      <c r="AA36" s="36"/>
      <c r="AB36" s="36"/>
      <c r="AC36" s="36"/>
      <c r="AD36" s="36"/>
      <c r="AE36" s="37"/>
      <c r="AF36" s="37"/>
      <c r="AG36" s="37"/>
      <c r="AH36" s="37"/>
      <c r="AI36" s="37"/>
      <c r="AJ36" s="37"/>
      <c r="AK36" s="37"/>
      <c r="AL36" s="37"/>
      <c r="AM36" s="37"/>
      <c r="AN36" s="36"/>
      <c r="AO36" s="36"/>
      <c r="AP36" s="36"/>
      <c r="AQ36" s="36"/>
      <c r="AR36" s="36"/>
      <c r="AS36" s="36"/>
      <c r="AT36" s="36"/>
      <c r="AU36" s="36"/>
      <c r="AV36" s="36"/>
    </row>
    <row r="37" spans="1:48" s="16" customFormat="1" ht="226" customHeight="1" x14ac:dyDescent="0.25">
      <c r="A37" s="225">
        <v>30</v>
      </c>
      <c r="B37" s="55" t="s">
        <v>65</v>
      </c>
      <c r="C37" s="55" t="s">
        <v>193</v>
      </c>
      <c r="D37" s="73" t="s">
        <v>190</v>
      </c>
      <c r="E37" s="58" t="s">
        <v>927</v>
      </c>
      <c r="F37" s="58" t="s">
        <v>194</v>
      </c>
      <c r="G37" s="56" t="s">
        <v>89</v>
      </c>
      <c r="H37" s="58" t="s">
        <v>60</v>
      </c>
      <c r="I37" s="58" t="s">
        <v>199</v>
      </c>
      <c r="J37" s="58" t="s">
        <v>200</v>
      </c>
      <c r="K37" s="56" t="s">
        <v>83</v>
      </c>
      <c r="L37" s="56" t="s">
        <v>10</v>
      </c>
      <c r="M37" s="63" t="s">
        <v>10</v>
      </c>
      <c r="N37" s="66" t="s">
        <v>928</v>
      </c>
      <c r="O37" s="56" t="s">
        <v>82</v>
      </c>
      <c r="P37" s="56" t="s">
        <v>10</v>
      </c>
      <c r="Q37" s="63" t="s">
        <v>10</v>
      </c>
      <c r="R37" s="66" t="s">
        <v>929</v>
      </c>
      <c r="S37" s="56" t="s">
        <v>930</v>
      </c>
      <c r="T37" s="72" t="s">
        <v>215</v>
      </c>
      <c r="U37" s="72" t="s">
        <v>216</v>
      </c>
      <c r="V37" s="36"/>
      <c r="W37" s="36"/>
      <c r="X37" s="36"/>
      <c r="Y37" s="36"/>
      <c r="Z37" s="36"/>
      <c r="AA37" s="36"/>
      <c r="AB37" s="36"/>
      <c r="AC37" s="36"/>
      <c r="AD37" s="36"/>
      <c r="AE37" s="37"/>
      <c r="AF37" s="37"/>
      <c r="AG37" s="37"/>
      <c r="AH37" s="37"/>
      <c r="AI37" s="37"/>
      <c r="AJ37" s="37"/>
      <c r="AK37" s="37"/>
      <c r="AL37" s="37"/>
      <c r="AM37" s="37"/>
      <c r="AN37" s="36"/>
      <c r="AO37" s="36"/>
      <c r="AP37" s="36"/>
      <c r="AQ37" s="36"/>
      <c r="AR37" s="36"/>
      <c r="AS37" s="36"/>
      <c r="AT37" s="36"/>
      <c r="AU37" s="36"/>
      <c r="AV37" s="36"/>
    </row>
    <row r="38" spans="1:48" s="16" customFormat="1" ht="226" customHeight="1" x14ac:dyDescent="0.25">
      <c r="A38" s="21">
        <v>31</v>
      </c>
      <c r="B38" s="55" t="s">
        <v>65</v>
      </c>
      <c r="C38" s="55" t="s">
        <v>193</v>
      </c>
      <c r="D38" s="73" t="s">
        <v>190</v>
      </c>
      <c r="E38" s="58" t="s">
        <v>931</v>
      </c>
      <c r="F38" s="58" t="s">
        <v>195</v>
      </c>
      <c r="G38" s="56" t="s">
        <v>48</v>
      </c>
      <c r="H38" s="58" t="s">
        <v>57</v>
      </c>
      <c r="I38" s="58" t="s">
        <v>201</v>
      </c>
      <c r="J38" s="58" t="s">
        <v>202</v>
      </c>
      <c r="K38" s="56" t="s">
        <v>83</v>
      </c>
      <c r="L38" s="56" t="s">
        <v>10</v>
      </c>
      <c r="M38" s="63" t="s">
        <v>10</v>
      </c>
      <c r="N38" s="66" t="s">
        <v>218</v>
      </c>
      <c r="O38" s="56" t="s">
        <v>83</v>
      </c>
      <c r="P38" s="56" t="s">
        <v>10</v>
      </c>
      <c r="Q38" s="63" t="s">
        <v>10</v>
      </c>
      <c r="R38" s="66" t="s">
        <v>932</v>
      </c>
      <c r="S38" s="56" t="s">
        <v>219</v>
      </c>
      <c r="T38" s="72" t="s">
        <v>215</v>
      </c>
      <c r="U38" s="72" t="s">
        <v>216</v>
      </c>
      <c r="V38" s="36"/>
      <c r="W38" s="36"/>
      <c r="X38" s="36"/>
      <c r="Y38" s="36"/>
      <c r="Z38" s="36"/>
      <c r="AA38" s="36"/>
      <c r="AB38" s="36"/>
      <c r="AC38" s="36"/>
      <c r="AD38" s="36"/>
      <c r="AE38" s="37"/>
      <c r="AF38" s="37"/>
      <c r="AG38" s="37"/>
      <c r="AH38" s="37"/>
      <c r="AI38" s="37"/>
      <c r="AJ38" s="37"/>
      <c r="AK38" s="37"/>
      <c r="AL38" s="37"/>
      <c r="AM38" s="37"/>
      <c r="AN38" s="36"/>
      <c r="AO38" s="36"/>
      <c r="AP38" s="36"/>
      <c r="AQ38" s="36"/>
      <c r="AR38" s="36"/>
      <c r="AS38" s="36"/>
      <c r="AT38" s="36"/>
      <c r="AU38" s="36"/>
      <c r="AV38" s="36"/>
    </row>
    <row r="39" spans="1:48" s="16" customFormat="1" ht="226" customHeight="1" x14ac:dyDescent="0.25">
      <c r="A39" s="225">
        <v>32</v>
      </c>
      <c r="B39" s="55" t="s">
        <v>65</v>
      </c>
      <c r="C39" s="55" t="s">
        <v>387</v>
      </c>
      <c r="D39" s="73" t="s">
        <v>933</v>
      </c>
      <c r="E39" s="58" t="s">
        <v>934</v>
      </c>
      <c r="F39" s="58" t="s">
        <v>388</v>
      </c>
      <c r="G39" s="56" t="s">
        <v>48</v>
      </c>
      <c r="H39" s="58" t="s">
        <v>57</v>
      </c>
      <c r="I39" s="58" t="s">
        <v>394</v>
      </c>
      <c r="J39" s="58" t="s">
        <v>395</v>
      </c>
      <c r="K39" s="56" t="s">
        <v>82</v>
      </c>
      <c r="L39" s="56" t="s">
        <v>10</v>
      </c>
      <c r="M39" s="63" t="s">
        <v>10</v>
      </c>
      <c r="N39" s="66" t="s">
        <v>935</v>
      </c>
      <c r="O39" s="56" t="s">
        <v>83</v>
      </c>
      <c r="P39" s="56" t="s">
        <v>77</v>
      </c>
      <c r="Q39" s="63" t="s">
        <v>11</v>
      </c>
      <c r="R39" s="66" t="s">
        <v>936</v>
      </c>
      <c r="S39" s="56" t="s">
        <v>396</v>
      </c>
      <c r="T39" s="62" t="s">
        <v>397</v>
      </c>
      <c r="U39" s="62" t="s">
        <v>398</v>
      </c>
      <c r="V39" s="36"/>
      <c r="W39" s="36"/>
      <c r="X39" s="36"/>
      <c r="Y39" s="36"/>
      <c r="Z39" s="36"/>
      <c r="AA39" s="36"/>
      <c r="AB39" s="36"/>
      <c r="AC39" s="36"/>
      <c r="AD39" s="36"/>
      <c r="AE39" s="37"/>
      <c r="AF39" s="37"/>
      <c r="AG39" s="37"/>
      <c r="AH39" s="37"/>
      <c r="AI39" s="37"/>
      <c r="AJ39" s="37"/>
      <c r="AK39" s="37"/>
      <c r="AL39" s="37"/>
      <c r="AM39" s="37"/>
      <c r="AN39" s="36"/>
      <c r="AO39" s="36"/>
      <c r="AP39" s="36"/>
      <c r="AQ39" s="36"/>
      <c r="AR39" s="36"/>
      <c r="AS39" s="36"/>
      <c r="AT39" s="36"/>
      <c r="AU39" s="36"/>
      <c r="AV39" s="36"/>
    </row>
    <row r="40" spans="1:48" s="16" customFormat="1" ht="226" customHeight="1" x14ac:dyDescent="0.25">
      <c r="A40" s="21">
        <v>33</v>
      </c>
      <c r="B40" s="55" t="s">
        <v>65</v>
      </c>
      <c r="C40" s="55" t="s">
        <v>387</v>
      </c>
      <c r="D40" s="73" t="s">
        <v>933</v>
      </c>
      <c r="E40" s="58" t="s">
        <v>934</v>
      </c>
      <c r="F40" s="58" t="s">
        <v>389</v>
      </c>
      <c r="G40" s="56" t="s">
        <v>48</v>
      </c>
      <c r="H40" s="235" t="s">
        <v>399</v>
      </c>
      <c r="I40" s="56" t="s">
        <v>400</v>
      </c>
      <c r="J40" s="56" t="s">
        <v>401</v>
      </c>
      <c r="K40" s="56" t="s">
        <v>82</v>
      </c>
      <c r="L40" s="56" t="s">
        <v>10</v>
      </c>
      <c r="M40" s="63" t="s">
        <v>10</v>
      </c>
      <c r="N40" s="66" t="s">
        <v>412</v>
      </c>
      <c r="O40" s="56" t="s">
        <v>83</v>
      </c>
      <c r="P40" s="56" t="s">
        <v>77</v>
      </c>
      <c r="Q40" s="63" t="s">
        <v>11</v>
      </c>
      <c r="R40" s="66" t="s">
        <v>937</v>
      </c>
      <c r="S40" s="56" t="s">
        <v>396</v>
      </c>
      <c r="T40" s="62" t="s">
        <v>361</v>
      </c>
      <c r="U40" s="62" t="s">
        <v>374</v>
      </c>
      <c r="V40" s="36"/>
      <c r="W40" s="36"/>
      <c r="X40" s="36"/>
      <c r="Y40" s="36"/>
      <c r="Z40" s="36"/>
      <c r="AA40" s="36"/>
      <c r="AB40" s="36"/>
      <c r="AC40" s="36"/>
      <c r="AD40" s="36"/>
      <c r="AE40" s="37"/>
      <c r="AF40" s="37"/>
      <c r="AG40" s="37"/>
      <c r="AH40" s="37"/>
      <c r="AI40" s="37"/>
      <c r="AJ40" s="37"/>
      <c r="AK40" s="37"/>
      <c r="AL40" s="37"/>
      <c r="AM40" s="37"/>
      <c r="AN40" s="36"/>
      <c r="AO40" s="36"/>
      <c r="AP40" s="36"/>
      <c r="AQ40" s="36"/>
      <c r="AR40" s="36"/>
      <c r="AS40" s="36"/>
      <c r="AT40" s="36"/>
      <c r="AU40" s="36"/>
      <c r="AV40" s="36"/>
    </row>
    <row r="41" spans="1:48" s="16" customFormat="1" ht="226" customHeight="1" x14ac:dyDescent="0.25">
      <c r="A41" s="225">
        <v>34</v>
      </c>
      <c r="B41" s="55" t="s">
        <v>65</v>
      </c>
      <c r="C41" s="55" t="s">
        <v>387</v>
      </c>
      <c r="D41" s="73" t="s">
        <v>933</v>
      </c>
      <c r="E41" s="58" t="s">
        <v>934</v>
      </c>
      <c r="F41" s="58" t="s">
        <v>390</v>
      </c>
      <c r="G41" s="56" t="s">
        <v>48</v>
      </c>
      <c r="H41" s="235" t="s">
        <v>402</v>
      </c>
      <c r="I41" s="235" t="s">
        <v>403</v>
      </c>
      <c r="J41" s="235" t="s">
        <v>938</v>
      </c>
      <c r="K41" s="56" t="s">
        <v>82</v>
      </c>
      <c r="L41" s="56" t="s">
        <v>10</v>
      </c>
      <c r="M41" s="63" t="s">
        <v>10</v>
      </c>
      <c r="N41" s="66" t="s">
        <v>939</v>
      </c>
      <c r="O41" s="56" t="s">
        <v>83</v>
      </c>
      <c r="P41" s="56" t="s">
        <v>77</v>
      </c>
      <c r="Q41" s="63" t="s">
        <v>11</v>
      </c>
      <c r="R41" s="66" t="s">
        <v>940</v>
      </c>
      <c r="S41" s="56" t="s">
        <v>404</v>
      </c>
      <c r="T41" s="62" t="s">
        <v>415</v>
      </c>
      <c r="U41" s="62" t="s">
        <v>417</v>
      </c>
      <c r="V41" s="36"/>
      <c r="W41" s="36"/>
      <c r="X41" s="36"/>
      <c r="Y41" s="36"/>
      <c r="Z41" s="36"/>
      <c r="AA41" s="36"/>
      <c r="AB41" s="36"/>
      <c r="AC41" s="36"/>
      <c r="AD41" s="36"/>
      <c r="AE41" s="37"/>
      <c r="AF41" s="37"/>
      <c r="AG41" s="37"/>
      <c r="AH41" s="37"/>
      <c r="AI41" s="37"/>
      <c r="AJ41" s="37"/>
      <c r="AK41" s="37"/>
      <c r="AL41" s="37"/>
      <c r="AM41" s="37"/>
      <c r="AN41" s="36"/>
      <c r="AO41" s="36"/>
      <c r="AP41" s="36"/>
      <c r="AQ41" s="36"/>
      <c r="AR41" s="36"/>
      <c r="AS41" s="36"/>
      <c r="AT41" s="36"/>
      <c r="AU41" s="36"/>
      <c r="AV41" s="36"/>
    </row>
    <row r="42" spans="1:48" s="67" customFormat="1" ht="226" customHeight="1" x14ac:dyDescent="0.25">
      <c r="A42" s="21">
        <v>35</v>
      </c>
      <c r="B42" s="55" t="s">
        <v>65</v>
      </c>
      <c r="C42" s="55" t="s">
        <v>387</v>
      </c>
      <c r="D42" s="73" t="s">
        <v>933</v>
      </c>
      <c r="E42" s="58" t="s">
        <v>391</v>
      </c>
      <c r="F42" s="58" t="s">
        <v>392</v>
      </c>
      <c r="G42" s="56" t="s">
        <v>48</v>
      </c>
      <c r="H42" s="235" t="s">
        <v>405</v>
      </c>
      <c r="I42" s="56" t="s">
        <v>406</v>
      </c>
      <c r="J42" s="56" t="s">
        <v>407</v>
      </c>
      <c r="K42" s="56" t="s">
        <v>82</v>
      </c>
      <c r="L42" s="56" t="s">
        <v>10</v>
      </c>
      <c r="M42" s="63" t="s">
        <v>10</v>
      </c>
      <c r="N42" s="66" t="s">
        <v>941</v>
      </c>
      <c r="O42" s="56" t="s">
        <v>83</v>
      </c>
      <c r="P42" s="56" t="s">
        <v>77</v>
      </c>
      <c r="Q42" s="63" t="s">
        <v>11</v>
      </c>
      <c r="R42" s="66" t="s">
        <v>942</v>
      </c>
      <c r="S42" s="56" t="s">
        <v>408</v>
      </c>
      <c r="T42" s="62" t="s">
        <v>414</v>
      </c>
      <c r="U42" s="62" t="s">
        <v>416</v>
      </c>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row>
    <row r="43" spans="1:48" s="67" customFormat="1" ht="226" customHeight="1" x14ac:dyDescent="0.25">
      <c r="A43" s="225">
        <v>36</v>
      </c>
      <c r="B43" s="55" t="s">
        <v>65</v>
      </c>
      <c r="C43" s="55" t="s">
        <v>387</v>
      </c>
      <c r="D43" s="73" t="s">
        <v>933</v>
      </c>
      <c r="E43" s="58" t="s">
        <v>391</v>
      </c>
      <c r="F43" s="58" t="s">
        <v>393</v>
      </c>
      <c r="G43" s="56" t="s">
        <v>48</v>
      </c>
      <c r="H43" s="235" t="s">
        <v>409</v>
      </c>
      <c r="I43" s="56" t="s">
        <v>410</v>
      </c>
      <c r="J43" s="56" t="s">
        <v>411</v>
      </c>
      <c r="K43" s="56" t="s">
        <v>82</v>
      </c>
      <c r="L43" s="56" t="s">
        <v>10</v>
      </c>
      <c r="M43" s="63" t="s">
        <v>10</v>
      </c>
      <c r="N43" s="66" t="s">
        <v>413</v>
      </c>
      <c r="O43" s="56" t="s">
        <v>83</v>
      </c>
      <c r="P43" s="56" t="s">
        <v>77</v>
      </c>
      <c r="Q43" s="63" t="s">
        <v>11</v>
      </c>
      <c r="R43" s="66" t="s">
        <v>943</v>
      </c>
      <c r="S43" s="56" t="s">
        <v>944</v>
      </c>
      <c r="T43" s="62" t="s">
        <v>418</v>
      </c>
      <c r="U43" s="62" t="s">
        <v>418</v>
      </c>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row>
    <row r="44" spans="1:48" s="16" customFormat="1" ht="226" customHeight="1" x14ac:dyDescent="0.25">
      <c r="A44" s="21">
        <v>37</v>
      </c>
      <c r="B44" s="55" t="s">
        <v>65</v>
      </c>
      <c r="C44" s="55" t="s">
        <v>349</v>
      </c>
      <c r="D44" s="73" t="s">
        <v>350</v>
      </c>
      <c r="E44" s="58" t="s">
        <v>351</v>
      </c>
      <c r="F44" s="58" t="s">
        <v>352</v>
      </c>
      <c r="G44" s="56" t="s">
        <v>48</v>
      </c>
      <c r="H44" s="58" t="s">
        <v>57</v>
      </c>
      <c r="I44" s="58" t="s">
        <v>370</v>
      </c>
      <c r="J44" s="58" t="s">
        <v>377</v>
      </c>
      <c r="K44" s="236" t="s">
        <v>82</v>
      </c>
      <c r="L44" s="236" t="s">
        <v>10</v>
      </c>
      <c r="M44" s="63" t="s">
        <v>10</v>
      </c>
      <c r="N44" s="66" t="s">
        <v>382</v>
      </c>
      <c r="O44" s="56" t="s">
        <v>83</v>
      </c>
      <c r="P44" s="56" t="s">
        <v>76</v>
      </c>
      <c r="Q44" s="63" t="s">
        <v>11</v>
      </c>
      <c r="R44" s="66" t="s">
        <v>371</v>
      </c>
      <c r="S44" s="56" t="s">
        <v>372</v>
      </c>
      <c r="T44" s="62" t="s">
        <v>373</v>
      </c>
      <c r="U44" s="62" t="s">
        <v>374</v>
      </c>
      <c r="V44" s="36"/>
      <c r="W44" s="36"/>
      <c r="X44" s="36"/>
      <c r="Y44" s="36"/>
      <c r="Z44" s="36"/>
      <c r="AA44" s="36"/>
      <c r="AB44" s="36"/>
      <c r="AC44" s="36"/>
      <c r="AD44" s="36"/>
      <c r="AE44" s="37"/>
      <c r="AF44" s="37"/>
      <c r="AG44" s="37"/>
      <c r="AH44" s="37"/>
      <c r="AI44" s="37"/>
      <c r="AJ44" s="37"/>
      <c r="AK44" s="37"/>
      <c r="AL44" s="37"/>
      <c r="AM44" s="37"/>
      <c r="AN44" s="36"/>
      <c r="AO44" s="36"/>
      <c r="AP44" s="36"/>
      <c r="AQ44" s="36"/>
      <c r="AR44" s="36"/>
      <c r="AS44" s="36"/>
      <c r="AT44" s="36"/>
      <c r="AU44" s="36"/>
      <c r="AV44" s="36"/>
    </row>
    <row r="45" spans="1:48" s="16" customFormat="1" ht="226" customHeight="1" x14ac:dyDescent="0.25">
      <c r="A45" s="225">
        <v>38</v>
      </c>
      <c r="B45" s="55" t="s">
        <v>65</v>
      </c>
      <c r="C45" s="55" t="s">
        <v>349</v>
      </c>
      <c r="D45" s="73" t="s">
        <v>350</v>
      </c>
      <c r="E45" s="58" t="s">
        <v>351</v>
      </c>
      <c r="F45" s="58" t="s">
        <v>352</v>
      </c>
      <c r="G45" s="56" t="s">
        <v>89</v>
      </c>
      <c r="H45" s="58" t="s">
        <v>57</v>
      </c>
      <c r="I45" s="58" t="s">
        <v>370</v>
      </c>
      <c r="J45" s="58" t="s">
        <v>377</v>
      </c>
      <c r="K45" s="236" t="s">
        <v>82</v>
      </c>
      <c r="L45" s="236" t="s">
        <v>10</v>
      </c>
      <c r="M45" s="63" t="s">
        <v>10</v>
      </c>
      <c r="N45" s="66" t="s">
        <v>382</v>
      </c>
      <c r="O45" s="56" t="s">
        <v>83</v>
      </c>
      <c r="P45" s="56" t="s">
        <v>76</v>
      </c>
      <c r="Q45" s="63" t="s">
        <v>11</v>
      </c>
      <c r="R45" s="66" t="s">
        <v>375</v>
      </c>
      <c r="S45" s="56" t="s">
        <v>945</v>
      </c>
      <c r="T45" s="62" t="s">
        <v>361</v>
      </c>
      <c r="U45" s="62" t="s">
        <v>376</v>
      </c>
      <c r="V45" s="36"/>
      <c r="W45" s="36"/>
      <c r="X45" s="36"/>
      <c r="Y45" s="36"/>
      <c r="Z45" s="36"/>
      <c r="AA45" s="36"/>
      <c r="AB45" s="36"/>
      <c r="AC45" s="36"/>
      <c r="AD45" s="36"/>
      <c r="AE45" s="37"/>
      <c r="AF45" s="37"/>
      <c r="AG45" s="37"/>
      <c r="AH45" s="37"/>
      <c r="AI45" s="37"/>
      <c r="AJ45" s="37"/>
      <c r="AK45" s="37"/>
      <c r="AL45" s="37"/>
      <c r="AM45" s="37"/>
      <c r="AN45" s="36"/>
      <c r="AO45" s="36"/>
      <c r="AP45" s="36"/>
      <c r="AQ45" s="36"/>
      <c r="AR45" s="36"/>
      <c r="AS45" s="36"/>
      <c r="AT45" s="36"/>
      <c r="AU45" s="36"/>
      <c r="AV45" s="36"/>
    </row>
    <row r="46" spans="1:48" s="16" customFormat="1" ht="226" customHeight="1" x14ac:dyDescent="0.25">
      <c r="A46" s="21">
        <v>39</v>
      </c>
      <c r="B46" s="55" t="s">
        <v>65</v>
      </c>
      <c r="C46" s="56" t="s">
        <v>349</v>
      </c>
      <c r="D46" s="73" t="s">
        <v>350</v>
      </c>
      <c r="E46" s="58" t="s">
        <v>351</v>
      </c>
      <c r="F46" s="58" t="s">
        <v>353</v>
      </c>
      <c r="G46" s="56" t="s">
        <v>50</v>
      </c>
      <c r="H46" s="58" t="s">
        <v>57</v>
      </c>
      <c r="I46" s="58" t="s">
        <v>358</v>
      </c>
      <c r="J46" s="58" t="s">
        <v>378</v>
      </c>
      <c r="K46" s="56" t="s">
        <v>82</v>
      </c>
      <c r="L46" s="56" t="s">
        <v>78</v>
      </c>
      <c r="M46" s="63" t="s">
        <v>85</v>
      </c>
      <c r="N46" s="66" t="s">
        <v>383</v>
      </c>
      <c r="O46" s="56" t="s">
        <v>84</v>
      </c>
      <c r="P46" s="56" t="s">
        <v>76</v>
      </c>
      <c r="Q46" s="63" t="s">
        <v>11</v>
      </c>
      <c r="R46" s="66" t="s">
        <v>359</v>
      </c>
      <c r="S46" s="56" t="s">
        <v>360</v>
      </c>
      <c r="T46" s="62" t="s">
        <v>361</v>
      </c>
      <c r="U46" s="62" t="s">
        <v>362</v>
      </c>
      <c r="V46" s="36"/>
      <c r="W46" s="36"/>
      <c r="X46" s="36"/>
      <c r="Y46" s="36"/>
      <c r="Z46" s="36"/>
      <c r="AA46" s="36"/>
      <c r="AB46" s="36"/>
      <c r="AC46" s="36"/>
      <c r="AD46" s="36"/>
      <c r="AE46" s="37"/>
      <c r="AF46" s="37"/>
      <c r="AG46" s="37"/>
      <c r="AH46" s="37"/>
      <c r="AI46" s="37"/>
      <c r="AJ46" s="37"/>
      <c r="AK46" s="37"/>
      <c r="AL46" s="37"/>
      <c r="AM46" s="37"/>
      <c r="AN46" s="36"/>
      <c r="AO46" s="36"/>
      <c r="AP46" s="36"/>
      <c r="AQ46" s="36"/>
      <c r="AR46" s="36"/>
      <c r="AS46" s="36"/>
      <c r="AT46" s="36"/>
      <c r="AU46" s="36"/>
      <c r="AV46" s="36"/>
    </row>
    <row r="47" spans="1:48" s="16" customFormat="1" ht="226" customHeight="1" x14ac:dyDescent="0.25">
      <c r="A47" s="225">
        <v>40</v>
      </c>
      <c r="B47" s="55" t="s">
        <v>65</v>
      </c>
      <c r="C47" s="56" t="s">
        <v>349</v>
      </c>
      <c r="D47" s="73" t="s">
        <v>350</v>
      </c>
      <c r="E47" s="58" t="s">
        <v>351</v>
      </c>
      <c r="F47" s="58" t="s">
        <v>354</v>
      </c>
      <c r="G47" s="56" t="s">
        <v>50</v>
      </c>
      <c r="H47" s="58" t="s">
        <v>57</v>
      </c>
      <c r="I47" s="58" t="s">
        <v>363</v>
      </c>
      <c r="J47" s="58" t="s">
        <v>379</v>
      </c>
      <c r="K47" s="56" t="s">
        <v>83</v>
      </c>
      <c r="L47" s="56" t="s">
        <v>78</v>
      </c>
      <c r="M47" s="63" t="s">
        <v>85</v>
      </c>
      <c r="N47" s="66" t="s">
        <v>384</v>
      </c>
      <c r="O47" s="56" t="s">
        <v>84</v>
      </c>
      <c r="P47" s="56" t="s">
        <v>77</v>
      </c>
      <c r="Q47" s="63" t="s">
        <v>11</v>
      </c>
      <c r="R47" s="66" t="s">
        <v>364</v>
      </c>
      <c r="S47" s="56" t="s">
        <v>945</v>
      </c>
      <c r="T47" s="62" t="s">
        <v>361</v>
      </c>
      <c r="U47" s="62" t="s">
        <v>362</v>
      </c>
      <c r="V47" s="36"/>
      <c r="W47" s="36"/>
      <c r="X47" s="36"/>
      <c r="Y47" s="36"/>
      <c r="Z47" s="36"/>
      <c r="AA47" s="36"/>
      <c r="AB47" s="36"/>
      <c r="AC47" s="36"/>
      <c r="AD47" s="36"/>
      <c r="AE47" s="37"/>
      <c r="AF47" s="37"/>
      <c r="AG47" s="37"/>
      <c r="AH47" s="37"/>
      <c r="AI47" s="37"/>
      <c r="AJ47" s="37"/>
      <c r="AK47" s="37"/>
      <c r="AL47" s="37"/>
      <c r="AM47" s="37"/>
      <c r="AN47" s="36"/>
      <c r="AO47" s="36"/>
      <c r="AP47" s="36"/>
      <c r="AQ47" s="36"/>
      <c r="AR47" s="36"/>
      <c r="AS47" s="36"/>
      <c r="AT47" s="36"/>
      <c r="AU47" s="36"/>
      <c r="AV47" s="36"/>
    </row>
    <row r="48" spans="1:48" s="16" customFormat="1" ht="226" customHeight="1" x14ac:dyDescent="0.25">
      <c r="A48" s="21">
        <v>41</v>
      </c>
      <c r="B48" s="55" t="s">
        <v>65</v>
      </c>
      <c r="C48" s="56" t="s">
        <v>349</v>
      </c>
      <c r="D48" s="73" t="s">
        <v>350</v>
      </c>
      <c r="E48" s="58" t="s">
        <v>355</v>
      </c>
      <c r="F48" s="58" t="s">
        <v>356</v>
      </c>
      <c r="G48" s="56" t="s">
        <v>89</v>
      </c>
      <c r="H48" s="58" t="s">
        <v>60</v>
      </c>
      <c r="I48" s="56" t="s">
        <v>365</v>
      </c>
      <c r="J48" s="56" t="s">
        <v>380</v>
      </c>
      <c r="K48" s="56" t="s">
        <v>82</v>
      </c>
      <c r="L48" s="56" t="s">
        <v>10</v>
      </c>
      <c r="M48" s="63" t="s">
        <v>10</v>
      </c>
      <c r="N48" s="66" t="s">
        <v>385</v>
      </c>
      <c r="O48" s="56" t="s">
        <v>84</v>
      </c>
      <c r="P48" s="56" t="s">
        <v>76</v>
      </c>
      <c r="Q48" s="63" t="s">
        <v>11</v>
      </c>
      <c r="R48" s="66" t="s">
        <v>366</v>
      </c>
      <c r="S48" s="56" t="s">
        <v>945</v>
      </c>
      <c r="T48" s="62" t="s">
        <v>361</v>
      </c>
      <c r="U48" s="62" t="s">
        <v>362</v>
      </c>
      <c r="V48" s="36"/>
      <c r="W48" s="36"/>
      <c r="X48" s="36"/>
      <c r="Y48" s="36"/>
      <c r="Z48" s="36"/>
      <c r="AA48" s="36"/>
      <c r="AB48" s="36"/>
      <c r="AC48" s="36"/>
      <c r="AD48" s="36"/>
      <c r="AE48" s="37"/>
      <c r="AF48" s="37"/>
      <c r="AG48" s="37"/>
      <c r="AH48" s="37"/>
      <c r="AI48" s="37"/>
      <c r="AJ48" s="37"/>
      <c r="AK48" s="37"/>
      <c r="AL48" s="37"/>
      <c r="AM48" s="37"/>
      <c r="AN48" s="36"/>
      <c r="AO48" s="36"/>
      <c r="AP48" s="36"/>
      <c r="AQ48" s="36"/>
      <c r="AR48" s="36"/>
      <c r="AS48" s="36"/>
      <c r="AT48" s="36"/>
      <c r="AU48" s="36"/>
      <c r="AV48" s="36"/>
    </row>
    <row r="49" spans="1:48" s="16" customFormat="1" ht="226" customHeight="1" x14ac:dyDescent="0.25">
      <c r="A49" s="225">
        <v>42</v>
      </c>
      <c r="B49" s="55" t="s">
        <v>65</v>
      </c>
      <c r="C49" s="56" t="s">
        <v>349</v>
      </c>
      <c r="D49" s="73" t="s">
        <v>350</v>
      </c>
      <c r="E49" s="58" t="s">
        <v>355</v>
      </c>
      <c r="F49" s="58" t="s">
        <v>357</v>
      </c>
      <c r="G49" s="56" t="s">
        <v>48</v>
      </c>
      <c r="H49" s="58" t="s">
        <v>57</v>
      </c>
      <c r="I49" s="56" t="s">
        <v>367</v>
      </c>
      <c r="J49" s="56" t="s">
        <v>381</v>
      </c>
      <c r="K49" s="56" t="s">
        <v>83</v>
      </c>
      <c r="L49" s="56" t="s">
        <v>10</v>
      </c>
      <c r="M49" s="63" t="s">
        <v>10</v>
      </c>
      <c r="N49" s="66" t="s">
        <v>386</v>
      </c>
      <c r="O49" s="56" t="s">
        <v>84</v>
      </c>
      <c r="P49" s="56" t="s">
        <v>77</v>
      </c>
      <c r="Q49" s="63" t="s">
        <v>11</v>
      </c>
      <c r="R49" s="66" t="s">
        <v>368</v>
      </c>
      <c r="S49" s="56" t="s">
        <v>369</v>
      </c>
      <c r="T49" s="62" t="s">
        <v>361</v>
      </c>
      <c r="U49" s="62" t="s">
        <v>362</v>
      </c>
      <c r="V49" s="36"/>
      <c r="W49" s="36"/>
      <c r="X49" s="36"/>
      <c r="Y49" s="36"/>
      <c r="Z49" s="36"/>
      <c r="AA49" s="36"/>
      <c r="AB49" s="36"/>
      <c r="AC49" s="36"/>
      <c r="AD49" s="36"/>
      <c r="AE49" s="37"/>
      <c r="AF49" s="37"/>
      <c r="AG49" s="37"/>
      <c r="AH49" s="37"/>
      <c r="AI49" s="37"/>
      <c r="AJ49" s="37"/>
      <c r="AK49" s="37"/>
      <c r="AL49" s="37"/>
      <c r="AM49" s="37"/>
      <c r="AN49" s="36"/>
      <c r="AO49" s="36"/>
      <c r="AP49" s="36"/>
      <c r="AQ49" s="36"/>
      <c r="AR49" s="36"/>
      <c r="AS49" s="36"/>
      <c r="AT49" s="36"/>
      <c r="AU49" s="36"/>
      <c r="AV49" s="36"/>
    </row>
    <row r="50" spans="1:48" s="16" customFormat="1" ht="226" customHeight="1" x14ac:dyDescent="0.25">
      <c r="A50" s="21">
        <v>43</v>
      </c>
      <c r="B50" s="55" t="s">
        <v>65</v>
      </c>
      <c r="C50" s="55" t="s">
        <v>767</v>
      </c>
      <c r="D50" s="73" t="s">
        <v>768</v>
      </c>
      <c r="E50" s="58" t="s">
        <v>769</v>
      </c>
      <c r="F50" s="58" t="s">
        <v>946</v>
      </c>
      <c r="G50" s="56" t="s">
        <v>48</v>
      </c>
      <c r="H50" s="58" t="s">
        <v>57</v>
      </c>
      <c r="I50" s="58" t="s">
        <v>773</v>
      </c>
      <c r="J50" s="58" t="s">
        <v>774</v>
      </c>
      <c r="K50" s="56" t="s">
        <v>81</v>
      </c>
      <c r="L50" s="56" t="s">
        <v>78</v>
      </c>
      <c r="M50" s="63" t="s">
        <v>85</v>
      </c>
      <c r="N50" s="56" t="s">
        <v>785</v>
      </c>
      <c r="O50" s="56" t="s">
        <v>82</v>
      </c>
      <c r="P50" s="56" t="s">
        <v>10</v>
      </c>
      <c r="Q50" s="63" t="s">
        <v>10</v>
      </c>
      <c r="R50" s="56" t="s">
        <v>775</v>
      </c>
      <c r="S50" s="56" t="s">
        <v>776</v>
      </c>
      <c r="T50" s="62" t="s">
        <v>777</v>
      </c>
      <c r="U50" s="62" t="s">
        <v>778</v>
      </c>
      <c r="V50" s="36"/>
      <c r="W50" s="36"/>
      <c r="X50" s="36"/>
      <c r="Y50" s="36"/>
      <c r="Z50" s="36"/>
      <c r="AA50" s="36"/>
      <c r="AB50" s="36"/>
      <c r="AC50" s="36"/>
      <c r="AD50" s="36"/>
      <c r="AE50" s="37"/>
      <c r="AF50" s="37"/>
      <c r="AG50" s="37"/>
      <c r="AH50" s="37"/>
      <c r="AI50" s="37"/>
      <c r="AJ50" s="37"/>
      <c r="AK50" s="37"/>
      <c r="AL50" s="37"/>
      <c r="AM50" s="37"/>
      <c r="AN50" s="36"/>
      <c r="AO50" s="36"/>
      <c r="AP50" s="36"/>
      <c r="AQ50" s="36"/>
      <c r="AR50" s="36"/>
      <c r="AS50" s="36"/>
      <c r="AT50" s="36"/>
      <c r="AU50" s="36"/>
      <c r="AV50" s="36"/>
    </row>
    <row r="51" spans="1:48" s="16" customFormat="1" ht="226" customHeight="1" x14ac:dyDescent="0.25">
      <c r="A51" s="225">
        <v>44</v>
      </c>
      <c r="B51" s="55" t="s">
        <v>65</v>
      </c>
      <c r="C51" s="55" t="s">
        <v>767</v>
      </c>
      <c r="D51" s="73" t="s">
        <v>768</v>
      </c>
      <c r="E51" s="58" t="s">
        <v>769</v>
      </c>
      <c r="F51" s="58" t="s">
        <v>770</v>
      </c>
      <c r="G51" s="56" t="s">
        <v>48</v>
      </c>
      <c r="H51" s="58" t="s">
        <v>57</v>
      </c>
      <c r="I51" s="58" t="s">
        <v>779</v>
      </c>
      <c r="J51" s="58" t="s">
        <v>780</v>
      </c>
      <c r="K51" s="56" t="s">
        <v>83</v>
      </c>
      <c r="L51" s="56" t="s">
        <v>76</v>
      </c>
      <c r="M51" s="63" t="s">
        <v>11</v>
      </c>
      <c r="N51" s="61" t="s">
        <v>947</v>
      </c>
      <c r="O51" s="56" t="s">
        <v>83</v>
      </c>
      <c r="P51" s="56" t="s">
        <v>76</v>
      </c>
      <c r="Q51" s="63" t="s">
        <v>11</v>
      </c>
      <c r="R51" s="56" t="s">
        <v>775</v>
      </c>
      <c r="S51" s="56" t="s">
        <v>776</v>
      </c>
      <c r="T51" s="62" t="s">
        <v>777</v>
      </c>
      <c r="U51" s="62" t="s">
        <v>778</v>
      </c>
      <c r="V51" s="36"/>
      <c r="W51" s="36"/>
      <c r="X51" s="36"/>
      <c r="Y51" s="36"/>
      <c r="Z51" s="36"/>
      <c r="AA51" s="36"/>
      <c r="AB51" s="36"/>
      <c r="AC51" s="36"/>
      <c r="AD51" s="36"/>
      <c r="AE51" s="37"/>
      <c r="AF51" s="37"/>
      <c r="AG51" s="37"/>
      <c r="AH51" s="37"/>
      <c r="AI51" s="37"/>
      <c r="AJ51" s="37"/>
      <c r="AK51" s="37"/>
      <c r="AL51" s="37"/>
      <c r="AM51" s="37"/>
      <c r="AN51" s="36"/>
      <c r="AO51" s="36"/>
      <c r="AP51" s="36"/>
      <c r="AQ51" s="36"/>
      <c r="AR51" s="36"/>
      <c r="AS51" s="36"/>
      <c r="AT51" s="36"/>
      <c r="AU51" s="36"/>
      <c r="AV51" s="36"/>
    </row>
    <row r="52" spans="1:48" s="16" customFormat="1" ht="226" customHeight="1" x14ac:dyDescent="0.25">
      <c r="A52" s="21">
        <v>45</v>
      </c>
      <c r="B52" s="55" t="s">
        <v>65</v>
      </c>
      <c r="C52" s="55" t="s">
        <v>767</v>
      </c>
      <c r="D52" s="73" t="s">
        <v>768</v>
      </c>
      <c r="E52" s="58" t="s">
        <v>769</v>
      </c>
      <c r="F52" s="58" t="s">
        <v>771</v>
      </c>
      <c r="G52" s="56" t="s">
        <v>89</v>
      </c>
      <c r="H52" s="58" t="s">
        <v>58</v>
      </c>
      <c r="I52" s="58" t="s">
        <v>781</v>
      </c>
      <c r="J52" s="58" t="s">
        <v>782</v>
      </c>
      <c r="K52" s="56" t="s">
        <v>77</v>
      </c>
      <c r="L52" s="56" t="s">
        <v>80</v>
      </c>
      <c r="M52" s="63" t="s">
        <v>7</v>
      </c>
      <c r="N52" s="56" t="s">
        <v>786</v>
      </c>
      <c r="O52" s="56" t="s">
        <v>77</v>
      </c>
      <c r="P52" s="56" t="s">
        <v>80</v>
      </c>
      <c r="Q52" s="63" t="s">
        <v>7</v>
      </c>
      <c r="R52" s="56" t="s">
        <v>775</v>
      </c>
      <c r="S52" s="56" t="s">
        <v>776</v>
      </c>
      <c r="T52" s="62" t="s">
        <v>777</v>
      </c>
      <c r="U52" s="62" t="s">
        <v>778</v>
      </c>
      <c r="V52" s="36"/>
      <c r="W52" s="36"/>
      <c r="X52" s="36"/>
      <c r="Y52" s="36"/>
      <c r="Z52" s="36"/>
      <c r="AA52" s="36"/>
      <c r="AB52" s="36"/>
      <c r="AC52" s="36"/>
      <c r="AD52" s="36"/>
      <c r="AE52" s="37"/>
      <c r="AF52" s="37"/>
      <c r="AG52" s="37"/>
      <c r="AH52" s="37"/>
      <c r="AI52" s="37"/>
      <c r="AJ52" s="37"/>
      <c r="AK52" s="37"/>
      <c r="AL52" s="37"/>
      <c r="AM52" s="37"/>
      <c r="AN52" s="36"/>
      <c r="AO52" s="36"/>
      <c r="AP52" s="36"/>
      <c r="AQ52" s="36"/>
      <c r="AR52" s="36"/>
      <c r="AS52" s="36"/>
      <c r="AT52" s="36"/>
      <c r="AU52" s="36"/>
      <c r="AV52" s="36"/>
    </row>
    <row r="53" spans="1:48" s="16" customFormat="1" ht="226" customHeight="1" x14ac:dyDescent="0.25">
      <c r="A53" s="225">
        <v>46</v>
      </c>
      <c r="B53" s="55" t="s">
        <v>65</v>
      </c>
      <c r="C53" s="55" t="s">
        <v>767</v>
      </c>
      <c r="D53" s="73" t="s">
        <v>768</v>
      </c>
      <c r="E53" s="58" t="s">
        <v>769</v>
      </c>
      <c r="F53" s="58" t="s">
        <v>772</v>
      </c>
      <c r="G53" s="56" t="s">
        <v>50</v>
      </c>
      <c r="H53" s="58" t="s">
        <v>59</v>
      </c>
      <c r="I53" s="58" t="s">
        <v>783</v>
      </c>
      <c r="J53" s="58" t="s">
        <v>784</v>
      </c>
      <c r="K53" s="56" t="s">
        <v>81</v>
      </c>
      <c r="L53" s="56" t="s">
        <v>79</v>
      </c>
      <c r="M53" s="63" t="s">
        <v>7</v>
      </c>
      <c r="N53" s="56" t="s">
        <v>787</v>
      </c>
      <c r="O53" s="56" t="s">
        <v>81</v>
      </c>
      <c r="P53" s="56" t="s">
        <v>79</v>
      </c>
      <c r="Q53" s="63" t="s">
        <v>7</v>
      </c>
      <c r="R53" s="56" t="s">
        <v>775</v>
      </c>
      <c r="S53" s="56" t="s">
        <v>776</v>
      </c>
      <c r="T53" s="62" t="s">
        <v>777</v>
      </c>
      <c r="U53" s="62" t="s">
        <v>376</v>
      </c>
      <c r="V53" s="36"/>
      <c r="W53" s="36"/>
      <c r="X53" s="36"/>
      <c r="Y53" s="36"/>
      <c r="Z53" s="36"/>
      <c r="AA53" s="36"/>
      <c r="AB53" s="36"/>
      <c r="AC53" s="36"/>
      <c r="AD53" s="36"/>
      <c r="AE53" s="37"/>
      <c r="AF53" s="37"/>
      <c r="AG53" s="37"/>
      <c r="AH53" s="37"/>
      <c r="AI53" s="37"/>
      <c r="AJ53" s="37"/>
      <c r="AK53" s="37"/>
      <c r="AL53" s="37"/>
      <c r="AM53" s="37"/>
      <c r="AN53" s="36"/>
      <c r="AO53" s="36"/>
      <c r="AP53" s="36"/>
      <c r="AQ53" s="36"/>
      <c r="AR53" s="36"/>
      <c r="AS53" s="36"/>
      <c r="AT53" s="36"/>
      <c r="AU53" s="36"/>
      <c r="AV53" s="36"/>
    </row>
    <row r="54" spans="1:48" s="16" customFormat="1" ht="226" customHeight="1" x14ac:dyDescent="0.25">
      <c r="A54" s="21">
        <v>47</v>
      </c>
      <c r="B54" s="74" t="s">
        <v>64</v>
      </c>
      <c r="C54" s="74" t="s">
        <v>948</v>
      </c>
      <c r="D54" s="51" t="s">
        <v>949</v>
      </c>
      <c r="E54" s="17" t="s">
        <v>950</v>
      </c>
      <c r="F54" s="17" t="s">
        <v>951</v>
      </c>
      <c r="G54" s="56" t="s">
        <v>48</v>
      </c>
      <c r="H54" s="22" t="s">
        <v>57</v>
      </c>
      <c r="I54" s="22" t="s">
        <v>972</v>
      </c>
      <c r="J54" s="232" t="s">
        <v>973</v>
      </c>
      <c r="K54" s="17" t="s">
        <v>81</v>
      </c>
      <c r="L54" s="17" t="s">
        <v>78</v>
      </c>
      <c r="M54" s="23" t="s">
        <v>7</v>
      </c>
      <c r="N54" s="17" t="s">
        <v>974</v>
      </c>
      <c r="O54" s="17" t="s">
        <v>77</v>
      </c>
      <c r="P54" s="17" t="s">
        <v>80</v>
      </c>
      <c r="Q54" s="23" t="s">
        <v>85</v>
      </c>
      <c r="R54" s="53" t="s">
        <v>975</v>
      </c>
      <c r="S54" s="17" t="s">
        <v>976</v>
      </c>
      <c r="T54" s="24" t="s">
        <v>361</v>
      </c>
      <c r="U54" s="24" t="s">
        <v>461</v>
      </c>
      <c r="V54" s="36"/>
      <c r="W54" s="36"/>
      <c r="X54" s="36"/>
      <c r="Y54" s="36"/>
      <c r="Z54" s="36"/>
      <c r="AA54" s="36"/>
      <c r="AB54" s="36"/>
      <c r="AC54" s="36"/>
      <c r="AD54" s="36"/>
      <c r="AE54" s="37"/>
      <c r="AF54" s="37"/>
      <c r="AG54" s="37"/>
      <c r="AH54" s="37"/>
      <c r="AI54" s="37"/>
      <c r="AJ54" s="37"/>
      <c r="AK54" s="37"/>
      <c r="AL54" s="37"/>
      <c r="AM54" s="37"/>
      <c r="AN54" s="36"/>
      <c r="AO54" s="36"/>
      <c r="AP54" s="36"/>
      <c r="AQ54" s="36"/>
      <c r="AR54" s="36"/>
      <c r="AS54" s="36"/>
      <c r="AT54" s="36"/>
      <c r="AU54" s="36"/>
      <c r="AV54" s="36"/>
    </row>
    <row r="55" spans="1:48" s="16" customFormat="1" ht="226" customHeight="1" x14ac:dyDescent="0.25">
      <c r="A55" s="225">
        <v>48</v>
      </c>
      <c r="B55" s="18" t="s">
        <v>64</v>
      </c>
      <c r="C55" s="18" t="s">
        <v>948</v>
      </c>
      <c r="D55" s="51" t="s">
        <v>949</v>
      </c>
      <c r="E55" s="17" t="s">
        <v>952</v>
      </c>
      <c r="F55" s="17" t="s">
        <v>953</v>
      </c>
      <c r="G55" s="56" t="s">
        <v>48</v>
      </c>
      <c r="H55" s="22" t="s">
        <v>57</v>
      </c>
      <c r="I55" s="22" t="s">
        <v>977</v>
      </c>
      <c r="J55" s="22" t="s">
        <v>978</v>
      </c>
      <c r="K55" s="17" t="s">
        <v>83</v>
      </c>
      <c r="L55" s="17" t="s">
        <v>78</v>
      </c>
      <c r="M55" s="23" t="s">
        <v>7</v>
      </c>
      <c r="N55" s="53" t="s">
        <v>979</v>
      </c>
      <c r="O55" s="17" t="s">
        <v>77</v>
      </c>
      <c r="P55" s="17" t="s">
        <v>80</v>
      </c>
      <c r="Q55" s="23" t="s">
        <v>85</v>
      </c>
      <c r="R55" s="17" t="s">
        <v>980</v>
      </c>
      <c r="S55" s="17" t="s">
        <v>976</v>
      </c>
      <c r="T55" s="54" t="s">
        <v>981</v>
      </c>
      <c r="U55" s="233" t="s">
        <v>982</v>
      </c>
      <c r="V55" s="36"/>
      <c r="W55" s="36"/>
      <c r="X55" s="36"/>
      <c r="Y55" s="36"/>
      <c r="Z55" s="36"/>
      <c r="AA55" s="36"/>
      <c r="AB55" s="36"/>
      <c r="AC55" s="36"/>
      <c r="AD55" s="36"/>
      <c r="AE55" s="37"/>
      <c r="AF55" s="37"/>
      <c r="AG55" s="37"/>
      <c r="AH55" s="37"/>
      <c r="AI55" s="37"/>
      <c r="AJ55" s="37"/>
      <c r="AK55" s="37"/>
      <c r="AL55" s="37"/>
      <c r="AM55" s="37"/>
      <c r="AN55" s="36"/>
      <c r="AO55" s="36"/>
      <c r="AP55" s="36"/>
      <c r="AQ55" s="36"/>
      <c r="AR55" s="36"/>
      <c r="AS55" s="36"/>
      <c r="AT55" s="36"/>
      <c r="AU55" s="36"/>
      <c r="AV55" s="36"/>
    </row>
    <row r="56" spans="1:48" s="16" customFormat="1" ht="226" customHeight="1" x14ac:dyDescent="0.25">
      <c r="A56" s="21">
        <v>49</v>
      </c>
      <c r="B56" s="230" t="s">
        <v>64</v>
      </c>
      <c r="C56" s="230" t="s">
        <v>948</v>
      </c>
      <c r="D56" s="76" t="s">
        <v>949</v>
      </c>
      <c r="E56" s="53" t="s">
        <v>954</v>
      </c>
      <c r="F56" s="53" t="s">
        <v>955</v>
      </c>
      <c r="G56" s="56" t="s">
        <v>48</v>
      </c>
      <c r="H56" s="232" t="s">
        <v>57</v>
      </c>
      <c r="I56" s="232" t="s">
        <v>983</v>
      </c>
      <c r="J56" s="232" t="s">
        <v>984</v>
      </c>
      <c r="K56" s="53" t="s">
        <v>82</v>
      </c>
      <c r="L56" s="53" t="s">
        <v>78</v>
      </c>
      <c r="M56" s="69" t="s">
        <v>85</v>
      </c>
      <c r="N56" s="53" t="s">
        <v>985</v>
      </c>
      <c r="O56" s="53" t="s">
        <v>77</v>
      </c>
      <c r="P56" s="53" t="s">
        <v>80</v>
      </c>
      <c r="Q56" s="69" t="s">
        <v>7</v>
      </c>
      <c r="R56" s="53" t="s">
        <v>986</v>
      </c>
      <c r="S56" s="53" t="s">
        <v>987</v>
      </c>
      <c r="T56" s="54" t="s">
        <v>988</v>
      </c>
      <c r="U56" s="54" t="s">
        <v>989</v>
      </c>
      <c r="V56" s="36"/>
      <c r="W56" s="36"/>
      <c r="X56" s="36"/>
      <c r="Y56" s="36"/>
      <c r="Z56" s="36"/>
      <c r="AA56" s="36"/>
      <c r="AB56" s="36"/>
      <c r="AC56" s="36"/>
      <c r="AD56" s="36"/>
      <c r="AE56" s="37"/>
      <c r="AF56" s="37"/>
      <c r="AG56" s="37"/>
      <c r="AH56" s="37"/>
      <c r="AI56" s="37"/>
      <c r="AJ56" s="37"/>
      <c r="AK56" s="37"/>
      <c r="AL56" s="37"/>
      <c r="AM56" s="37"/>
      <c r="AN56" s="36"/>
      <c r="AO56" s="36"/>
      <c r="AP56" s="36"/>
      <c r="AQ56" s="36"/>
      <c r="AR56" s="36"/>
      <c r="AS56" s="36"/>
      <c r="AT56" s="36"/>
      <c r="AU56" s="36"/>
      <c r="AV56" s="36"/>
    </row>
    <row r="57" spans="1:48" s="16" customFormat="1" ht="226" customHeight="1" x14ac:dyDescent="0.25">
      <c r="A57" s="225">
        <v>50</v>
      </c>
      <c r="B57" s="230" t="s">
        <v>64</v>
      </c>
      <c r="C57" s="230" t="s">
        <v>948</v>
      </c>
      <c r="D57" s="76" t="s">
        <v>949</v>
      </c>
      <c r="E57" s="53" t="s">
        <v>954</v>
      </c>
      <c r="F57" s="53" t="s">
        <v>956</v>
      </c>
      <c r="G57" s="56" t="s">
        <v>48</v>
      </c>
      <c r="H57" s="232" t="s">
        <v>57</v>
      </c>
      <c r="I57" s="232" t="s">
        <v>990</v>
      </c>
      <c r="J57" s="232" t="s">
        <v>991</v>
      </c>
      <c r="K57" s="53" t="s">
        <v>77</v>
      </c>
      <c r="L57" s="53" t="s">
        <v>80</v>
      </c>
      <c r="M57" s="69" t="s">
        <v>85</v>
      </c>
      <c r="N57" s="53" t="s">
        <v>992</v>
      </c>
      <c r="O57" s="53" t="s">
        <v>77</v>
      </c>
      <c r="P57" s="53" t="s">
        <v>80</v>
      </c>
      <c r="Q57" s="69" t="s">
        <v>7</v>
      </c>
      <c r="R57" s="53" t="s">
        <v>993</v>
      </c>
      <c r="S57" s="53" t="s">
        <v>987</v>
      </c>
      <c r="T57" s="54" t="s">
        <v>994</v>
      </c>
      <c r="U57" s="54" t="s">
        <v>995</v>
      </c>
      <c r="V57" s="36"/>
      <c r="W57" s="36"/>
      <c r="X57" s="36"/>
      <c r="Y57" s="36"/>
      <c r="Z57" s="36"/>
      <c r="AA57" s="36"/>
      <c r="AB57" s="36"/>
      <c r="AC57" s="36"/>
      <c r="AD57" s="36"/>
      <c r="AE57" s="37"/>
      <c r="AF57" s="37"/>
      <c r="AG57" s="37"/>
      <c r="AH57" s="37"/>
      <c r="AI57" s="37"/>
      <c r="AJ57" s="37"/>
      <c r="AK57" s="37"/>
      <c r="AL57" s="37"/>
      <c r="AM57" s="37"/>
      <c r="AN57" s="36"/>
      <c r="AO57" s="36"/>
      <c r="AP57" s="36"/>
      <c r="AQ57" s="36"/>
      <c r="AR57" s="36"/>
      <c r="AS57" s="36"/>
      <c r="AT57" s="36"/>
      <c r="AU57" s="36"/>
      <c r="AV57" s="36"/>
    </row>
    <row r="58" spans="1:48" s="16" customFormat="1" ht="226" customHeight="1" x14ac:dyDescent="0.25">
      <c r="A58" s="21">
        <v>51</v>
      </c>
      <c r="B58" s="230" t="s">
        <v>64</v>
      </c>
      <c r="C58" s="230" t="s">
        <v>948</v>
      </c>
      <c r="D58" s="76" t="s">
        <v>949</v>
      </c>
      <c r="E58" s="53" t="s">
        <v>954</v>
      </c>
      <c r="F58" s="53" t="s">
        <v>957</v>
      </c>
      <c r="G58" s="56" t="s">
        <v>48</v>
      </c>
      <c r="H58" s="232" t="s">
        <v>57</v>
      </c>
      <c r="I58" s="232" t="s">
        <v>996</v>
      </c>
      <c r="J58" s="232" t="s">
        <v>997</v>
      </c>
      <c r="K58" s="53" t="s">
        <v>82</v>
      </c>
      <c r="L58" s="53" t="s">
        <v>80</v>
      </c>
      <c r="M58" s="69" t="s">
        <v>85</v>
      </c>
      <c r="N58" s="53" t="s">
        <v>998</v>
      </c>
      <c r="O58" s="53" t="s">
        <v>77</v>
      </c>
      <c r="P58" s="53" t="s">
        <v>10</v>
      </c>
      <c r="Q58" s="69" t="s">
        <v>10</v>
      </c>
      <c r="R58" s="53" t="s">
        <v>999</v>
      </c>
      <c r="S58" s="53" t="s">
        <v>1000</v>
      </c>
      <c r="T58" s="54" t="s">
        <v>1001</v>
      </c>
      <c r="U58" s="54" t="s">
        <v>461</v>
      </c>
      <c r="V58" s="36"/>
      <c r="W58" s="36"/>
      <c r="X58" s="36"/>
      <c r="Y58" s="36"/>
      <c r="Z58" s="36"/>
      <c r="AA58" s="36"/>
      <c r="AB58" s="36"/>
      <c r="AC58" s="36"/>
      <c r="AD58" s="36"/>
      <c r="AE58" s="37"/>
      <c r="AF58" s="37"/>
      <c r="AG58" s="37"/>
      <c r="AH58" s="37"/>
      <c r="AI58" s="37"/>
      <c r="AJ58" s="37"/>
      <c r="AK58" s="37"/>
      <c r="AL58" s="37"/>
      <c r="AM58" s="37"/>
      <c r="AN58" s="36"/>
      <c r="AO58" s="36"/>
      <c r="AP58" s="36"/>
      <c r="AQ58" s="36"/>
      <c r="AR58" s="36"/>
      <c r="AS58" s="36"/>
      <c r="AT58" s="36"/>
      <c r="AU58" s="36"/>
      <c r="AV58" s="36"/>
    </row>
    <row r="59" spans="1:48" s="16" customFormat="1" ht="226" customHeight="1" x14ac:dyDescent="0.25">
      <c r="A59" s="225">
        <v>52</v>
      </c>
      <c r="B59" s="230" t="s">
        <v>64</v>
      </c>
      <c r="C59" s="230" t="s">
        <v>948</v>
      </c>
      <c r="D59" s="76" t="s">
        <v>949</v>
      </c>
      <c r="E59" s="53" t="s">
        <v>954</v>
      </c>
      <c r="F59" s="53" t="s">
        <v>958</v>
      </c>
      <c r="G59" s="56" t="s">
        <v>48</v>
      </c>
      <c r="H59" s="232" t="s">
        <v>57</v>
      </c>
      <c r="I59" s="232" t="s">
        <v>1002</v>
      </c>
      <c r="J59" s="232" t="s">
        <v>1003</v>
      </c>
      <c r="K59" s="53" t="s">
        <v>77</v>
      </c>
      <c r="L59" s="53" t="s">
        <v>80</v>
      </c>
      <c r="M59" s="69" t="s">
        <v>7</v>
      </c>
      <c r="N59" s="53" t="s">
        <v>1004</v>
      </c>
      <c r="O59" s="53" t="s">
        <v>77</v>
      </c>
      <c r="P59" s="53" t="s">
        <v>80</v>
      </c>
      <c r="Q59" s="69" t="s">
        <v>85</v>
      </c>
      <c r="R59" s="53" t="s">
        <v>1005</v>
      </c>
      <c r="S59" s="53" t="s">
        <v>1000</v>
      </c>
      <c r="T59" s="54" t="s">
        <v>1001</v>
      </c>
      <c r="U59" s="54" t="s">
        <v>461</v>
      </c>
      <c r="V59" s="36"/>
      <c r="W59" s="36"/>
      <c r="X59" s="36"/>
      <c r="Y59" s="36"/>
      <c r="Z59" s="36"/>
      <c r="AA59" s="36"/>
      <c r="AB59" s="36"/>
      <c r="AC59" s="36"/>
      <c r="AD59" s="36"/>
      <c r="AE59" s="37"/>
      <c r="AF59" s="37"/>
      <c r="AG59" s="37"/>
      <c r="AH59" s="37"/>
      <c r="AI59" s="37"/>
      <c r="AJ59" s="37"/>
      <c r="AK59" s="37"/>
      <c r="AL59" s="37"/>
      <c r="AM59" s="37"/>
      <c r="AN59" s="36"/>
      <c r="AO59" s="36"/>
      <c r="AP59" s="36"/>
      <c r="AQ59" s="36"/>
      <c r="AR59" s="36"/>
      <c r="AS59" s="36"/>
      <c r="AT59" s="36"/>
      <c r="AU59" s="36"/>
      <c r="AV59" s="36"/>
    </row>
    <row r="60" spans="1:48" s="16" customFormat="1" ht="226" customHeight="1" x14ac:dyDescent="0.25">
      <c r="A60" s="21">
        <v>53</v>
      </c>
      <c r="B60" s="231" t="s">
        <v>64</v>
      </c>
      <c r="C60" s="231" t="s">
        <v>948</v>
      </c>
      <c r="D60" s="78" t="s">
        <v>949</v>
      </c>
      <c r="E60" s="57" t="s">
        <v>959</v>
      </c>
      <c r="F60" s="57" t="s">
        <v>960</v>
      </c>
      <c r="G60" s="56" t="s">
        <v>49</v>
      </c>
      <c r="H60" s="57" t="s">
        <v>57</v>
      </c>
      <c r="I60" s="57" t="s">
        <v>1006</v>
      </c>
      <c r="J60" s="57" t="s">
        <v>1007</v>
      </c>
      <c r="K60" s="234" t="s">
        <v>77</v>
      </c>
      <c r="L60" s="234" t="s">
        <v>80</v>
      </c>
      <c r="M60" s="234" t="s">
        <v>7</v>
      </c>
      <c r="N60" s="80" t="s">
        <v>1008</v>
      </c>
      <c r="O60" s="234" t="s">
        <v>77</v>
      </c>
      <c r="P60" s="234" t="s">
        <v>80</v>
      </c>
      <c r="Q60" s="234" t="s">
        <v>7</v>
      </c>
      <c r="R60" s="237" t="s">
        <v>1009</v>
      </c>
      <c r="S60" s="17" t="s">
        <v>1010</v>
      </c>
      <c r="T60" s="24" t="s">
        <v>1011</v>
      </c>
      <c r="U60" s="24" t="s">
        <v>1012</v>
      </c>
      <c r="V60" s="36"/>
      <c r="W60" s="36"/>
      <c r="X60" s="36"/>
      <c r="Y60" s="36"/>
      <c r="Z60" s="36"/>
      <c r="AA60" s="36"/>
      <c r="AB60" s="36"/>
      <c r="AC60" s="36"/>
      <c r="AD60" s="36"/>
      <c r="AE60" s="37"/>
      <c r="AF60" s="37"/>
      <c r="AG60" s="37"/>
      <c r="AH60" s="37"/>
      <c r="AI60" s="37"/>
      <c r="AJ60" s="37"/>
      <c r="AK60" s="37"/>
      <c r="AL60" s="37"/>
      <c r="AM60" s="37"/>
      <c r="AN60" s="36"/>
      <c r="AO60" s="36"/>
      <c r="AP60" s="36"/>
      <c r="AQ60" s="36"/>
      <c r="AR60" s="36"/>
      <c r="AS60" s="36"/>
      <c r="AT60" s="36"/>
      <c r="AU60" s="36"/>
      <c r="AV60" s="36"/>
    </row>
    <row r="61" spans="1:48" s="16" customFormat="1" ht="226" customHeight="1" x14ac:dyDescent="0.25">
      <c r="A61" s="225">
        <v>54</v>
      </c>
      <c r="B61" s="231" t="s">
        <v>64</v>
      </c>
      <c r="C61" s="231" t="s">
        <v>948</v>
      </c>
      <c r="D61" s="78" t="s">
        <v>961</v>
      </c>
      <c r="E61" s="57" t="s">
        <v>959</v>
      </c>
      <c r="F61" s="57" t="s">
        <v>962</v>
      </c>
      <c r="G61" s="56" t="s">
        <v>49</v>
      </c>
      <c r="H61" s="57" t="s">
        <v>57</v>
      </c>
      <c r="I61" s="57" t="s">
        <v>1013</v>
      </c>
      <c r="J61" s="57" t="s">
        <v>1014</v>
      </c>
      <c r="K61" s="53" t="s">
        <v>77</v>
      </c>
      <c r="L61" s="53" t="s">
        <v>80</v>
      </c>
      <c r="M61" s="69" t="s">
        <v>7</v>
      </c>
      <c r="N61" s="80" t="s">
        <v>1015</v>
      </c>
      <c r="O61" s="53" t="s">
        <v>77</v>
      </c>
      <c r="P61" s="53" t="s">
        <v>80</v>
      </c>
      <c r="Q61" s="69" t="s">
        <v>7</v>
      </c>
      <c r="R61" s="237" t="s">
        <v>1016</v>
      </c>
      <c r="S61" s="17" t="s">
        <v>1010</v>
      </c>
      <c r="T61" s="24" t="s">
        <v>1011</v>
      </c>
      <c r="U61" s="24" t="s">
        <v>1012</v>
      </c>
      <c r="V61" s="36"/>
      <c r="W61" s="36"/>
      <c r="X61" s="36"/>
      <c r="Y61" s="36"/>
      <c r="Z61" s="36"/>
      <c r="AA61" s="36"/>
      <c r="AB61" s="36"/>
      <c r="AC61" s="36"/>
      <c r="AD61" s="36"/>
      <c r="AE61" s="37"/>
      <c r="AF61" s="37"/>
      <c r="AG61" s="37"/>
      <c r="AH61" s="37"/>
      <c r="AI61" s="37"/>
      <c r="AJ61" s="37"/>
      <c r="AK61" s="37"/>
      <c r="AL61" s="37"/>
      <c r="AM61" s="37"/>
      <c r="AN61" s="36"/>
      <c r="AO61" s="36"/>
      <c r="AP61" s="36"/>
      <c r="AQ61" s="36"/>
      <c r="AR61" s="36"/>
      <c r="AS61" s="36"/>
      <c r="AT61" s="36"/>
      <c r="AU61" s="36"/>
      <c r="AV61" s="36"/>
    </row>
    <row r="62" spans="1:48" s="16" customFormat="1" ht="226" customHeight="1" x14ac:dyDescent="0.25">
      <c r="A62" s="21">
        <v>55</v>
      </c>
      <c r="B62" s="18" t="s">
        <v>64</v>
      </c>
      <c r="C62" s="18" t="s">
        <v>948</v>
      </c>
      <c r="D62" s="51" t="s">
        <v>949</v>
      </c>
      <c r="E62" s="17" t="s">
        <v>963</v>
      </c>
      <c r="F62" s="17" t="s">
        <v>964</v>
      </c>
      <c r="G62" s="56" t="s">
        <v>48</v>
      </c>
      <c r="H62" s="22" t="s">
        <v>57</v>
      </c>
      <c r="I62" s="22" t="s">
        <v>1017</v>
      </c>
      <c r="J62" s="22" t="s">
        <v>1018</v>
      </c>
      <c r="K62" s="17" t="s">
        <v>77</v>
      </c>
      <c r="L62" s="17" t="s">
        <v>80</v>
      </c>
      <c r="M62" s="23" t="s">
        <v>85</v>
      </c>
      <c r="N62" s="17" t="s">
        <v>1019</v>
      </c>
      <c r="O62" s="17" t="s">
        <v>77</v>
      </c>
      <c r="P62" s="17" t="s">
        <v>80</v>
      </c>
      <c r="Q62" s="23" t="s">
        <v>85</v>
      </c>
      <c r="R62" s="17" t="s">
        <v>1020</v>
      </c>
      <c r="S62" s="17" t="s">
        <v>1010</v>
      </c>
      <c r="T62" s="24" t="s">
        <v>1011</v>
      </c>
      <c r="U62" s="24" t="s">
        <v>1012</v>
      </c>
      <c r="V62" s="36"/>
      <c r="W62" s="36"/>
      <c r="X62" s="36"/>
      <c r="Y62" s="36"/>
      <c r="Z62" s="36"/>
      <c r="AA62" s="36"/>
      <c r="AB62" s="36"/>
      <c r="AC62" s="36"/>
      <c r="AD62" s="36"/>
      <c r="AE62" s="37"/>
      <c r="AF62" s="37"/>
      <c r="AG62" s="37"/>
      <c r="AH62" s="37"/>
      <c r="AI62" s="37"/>
      <c r="AJ62" s="37"/>
      <c r="AK62" s="37"/>
      <c r="AL62" s="37"/>
      <c r="AM62" s="37"/>
      <c r="AN62" s="36"/>
      <c r="AO62" s="36"/>
      <c r="AP62" s="36"/>
      <c r="AQ62" s="36"/>
      <c r="AR62" s="36"/>
      <c r="AS62" s="36"/>
      <c r="AT62" s="36"/>
      <c r="AU62" s="36"/>
      <c r="AV62" s="36"/>
    </row>
    <row r="63" spans="1:48" s="16" customFormat="1" ht="226" customHeight="1" x14ac:dyDescent="0.25">
      <c r="A63" s="225">
        <v>56</v>
      </c>
      <c r="B63" s="18" t="s">
        <v>64</v>
      </c>
      <c r="C63" s="18" t="s">
        <v>948</v>
      </c>
      <c r="D63" s="51" t="s">
        <v>949</v>
      </c>
      <c r="E63" s="17" t="s">
        <v>963</v>
      </c>
      <c r="F63" s="17" t="s">
        <v>965</v>
      </c>
      <c r="G63" s="56" t="s">
        <v>49</v>
      </c>
      <c r="H63" s="22" t="s">
        <v>60</v>
      </c>
      <c r="I63" s="22" t="s">
        <v>1021</v>
      </c>
      <c r="J63" s="22" t="s">
        <v>1022</v>
      </c>
      <c r="K63" s="17" t="s">
        <v>77</v>
      </c>
      <c r="L63" s="17" t="s">
        <v>80</v>
      </c>
      <c r="M63" s="23" t="s">
        <v>85</v>
      </c>
      <c r="N63" s="17" t="s">
        <v>1023</v>
      </c>
      <c r="O63" s="17" t="s">
        <v>77</v>
      </c>
      <c r="P63" s="17" t="s">
        <v>80</v>
      </c>
      <c r="Q63" s="23" t="s">
        <v>85</v>
      </c>
      <c r="R63" s="17" t="s">
        <v>1024</v>
      </c>
      <c r="S63" s="17" t="s">
        <v>1025</v>
      </c>
      <c r="T63" s="24" t="s">
        <v>1026</v>
      </c>
      <c r="U63" s="24" t="s">
        <v>1027</v>
      </c>
      <c r="V63" s="36"/>
      <c r="W63" s="36"/>
      <c r="X63" s="36"/>
      <c r="Y63" s="36"/>
      <c r="Z63" s="36"/>
      <c r="AA63" s="36"/>
      <c r="AB63" s="36"/>
      <c r="AC63" s="36"/>
      <c r="AD63" s="36"/>
      <c r="AE63" s="37"/>
      <c r="AF63" s="37"/>
      <c r="AG63" s="37"/>
      <c r="AH63" s="37"/>
      <c r="AI63" s="37"/>
      <c r="AJ63" s="37"/>
      <c r="AK63" s="37"/>
      <c r="AL63" s="37"/>
      <c r="AM63" s="37"/>
      <c r="AN63" s="36"/>
      <c r="AO63" s="36"/>
      <c r="AP63" s="36"/>
      <c r="AQ63" s="36"/>
      <c r="AR63" s="36"/>
      <c r="AS63" s="36"/>
      <c r="AT63" s="36"/>
      <c r="AU63" s="36"/>
      <c r="AV63" s="36"/>
    </row>
    <row r="64" spans="1:48" s="16" customFormat="1" ht="226" customHeight="1" x14ac:dyDescent="0.25">
      <c r="A64" s="21">
        <v>57</v>
      </c>
      <c r="B64" s="18" t="s">
        <v>64</v>
      </c>
      <c r="C64" s="18" t="s">
        <v>948</v>
      </c>
      <c r="D64" s="51" t="s">
        <v>949</v>
      </c>
      <c r="E64" s="18" t="s">
        <v>966</v>
      </c>
      <c r="F64" s="18" t="s">
        <v>967</v>
      </c>
      <c r="G64" s="56" t="s">
        <v>48</v>
      </c>
      <c r="H64" s="18" t="s">
        <v>57</v>
      </c>
      <c r="I64" s="18" t="s">
        <v>1028</v>
      </c>
      <c r="J64" s="238" t="s">
        <v>1029</v>
      </c>
      <c r="K64" s="17" t="s">
        <v>80</v>
      </c>
      <c r="L64" s="17" t="s">
        <v>78</v>
      </c>
      <c r="M64" s="23" t="s">
        <v>85</v>
      </c>
      <c r="N64" s="239" t="s">
        <v>1030</v>
      </c>
      <c r="O64" s="17" t="s">
        <v>82</v>
      </c>
      <c r="P64" s="17" t="s">
        <v>78</v>
      </c>
      <c r="Q64" s="23" t="s">
        <v>85</v>
      </c>
      <c r="R64" s="55" t="s">
        <v>1031</v>
      </c>
      <c r="S64" s="17" t="s">
        <v>976</v>
      </c>
      <c r="T64" s="24" t="s">
        <v>1032</v>
      </c>
      <c r="U64" s="24">
        <v>46356</v>
      </c>
      <c r="V64" s="36"/>
      <c r="W64" s="36"/>
      <c r="X64" s="36"/>
      <c r="Y64" s="36"/>
      <c r="Z64" s="36"/>
      <c r="AA64" s="36"/>
      <c r="AB64" s="36"/>
      <c r="AC64" s="36"/>
      <c r="AD64" s="36"/>
      <c r="AE64" s="37"/>
      <c r="AF64" s="37"/>
      <c r="AG64" s="37"/>
      <c r="AH64" s="37"/>
      <c r="AI64" s="37"/>
      <c r="AJ64" s="37"/>
      <c r="AK64" s="37"/>
      <c r="AL64" s="37"/>
      <c r="AM64" s="37"/>
      <c r="AN64" s="36"/>
      <c r="AO64" s="36"/>
      <c r="AP64" s="36"/>
      <c r="AQ64" s="36"/>
      <c r="AR64" s="36"/>
      <c r="AS64" s="36"/>
      <c r="AT64" s="36"/>
      <c r="AU64" s="36"/>
      <c r="AV64" s="36"/>
    </row>
    <row r="65" spans="1:48" s="16" customFormat="1" ht="226" customHeight="1" x14ac:dyDescent="0.25">
      <c r="A65" s="225">
        <v>58</v>
      </c>
      <c r="B65" s="18" t="s">
        <v>64</v>
      </c>
      <c r="C65" s="18" t="s">
        <v>948</v>
      </c>
      <c r="D65" s="51" t="s">
        <v>949</v>
      </c>
      <c r="E65" s="18" t="s">
        <v>968</v>
      </c>
      <c r="F65" s="18" t="s">
        <v>969</v>
      </c>
      <c r="G65" s="56" t="s">
        <v>48</v>
      </c>
      <c r="H65" s="18" t="s">
        <v>57</v>
      </c>
      <c r="I65" s="18" t="s">
        <v>1033</v>
      </c>
      <c r="J65" s="55" t="s">
        <v>1034</v>
      </c>
      <c r="K65" s="17" t="s">
        <v>82</v>
      </c>
      <c r="L65" s="17" t="s">
        <v>78</v>
      </c>
      <c r="M65" s="23" t="s">
        <v>85</v>
      </c>
      <c r="N65" s="55" t="s">
        <v>1035</v>
      </c>
      <c r="O65" s="17" t="s">
        <v>84</v>
      </c>
      <c r="P65" s="17" t="s">
        <v>78</v>
      </c>
      <c r="Q65" s="23" t="s">
        <v>85</v>
      </c>
      <c r="R65" s="55" t="s">
        <v>1036</v>
      </c>
      <c r="S65" s="17" t="s">
        <v>976</v>
      </c>
      <c r="T65" s="24" t="s">
        <v>1032</v>
      </c>
      <c r="U65" s="24">
        <v>46356</v>
      </c>
      <c r="V65" s="36"/>
      <c r="W65" s="36"/>
      <c r="X65" s="36"/>
      <c r="Y65" s="36"/>
      <c r="Z65" s="36"/>
      <c r="AA65" s="36"/>
      <c r="AB65" s="36"/>
      <c r="AC65" s="36"/>
      <c r="AD65" s="36"/>
      <c r="AE65" s="37"/>
      <c r="AF65" s="37"/>
      <c r="AG65" s="37"/>
      <c r="AH65" s="37"/>
      <c r="AI65" s="37"/>
      <c r="AJ65" s="37"/>
      <c r="AK65" s="37"/>
      <c r="AL65" s="37"/>
      <c r="AM65" s="37"/>
      <c r="AN65" s="36"/>
      <c r="AO65" s="36"/>
      <c r="AP65" s="36"/>
      <c r="AQ65" s="36"/>
      <c r="AR65" s="36"/>
      <c r="AS65" s="36"/>
      <c r="AT65" s="36"/>
      <c r="AU65" s="36"/>
      <c r="AV65" s="36"/>
    </row>
    <row r="66" spans="1:48" s="16" customFormat="1" ht="226" customHeight="1" x14ac:dyDescent="0.25">
      <c r="A66" s="21">
        <v>59</v>
      </c>
      <c r="B66" s="18" t="s">
        <v>64</v>
      </c>
      <c r="C66" s="18" t="s">
        <v>948</v>
      </c>
      <c r="D66" s="51" t="s">
        <v>949</v>
      </c>
      <c r="E66" s="18" t="s">
        <v>966</v>
      </c>
      <c r="F66" s="18" t="s">
        <v>970</v>
      </c>
      <c r="G66" s="56" t="s">
        <v>48</v>
      </c>
      <c r="H66" s="18" t="s">
        <v>59</v>
      </c>
      <c r="I66" s="18" t="s">
        <v>1037</v>
      </c>
      <c r="J66" s="55" t="s">
        <v>1038</v>
      </c>
      <c r="K66" s="17" t="s">
        <v>82</v>
      </c>
      <c r="L66" s="17" t="s">
        <v>78</v>
      </c>
      <c r="M66" s="23" t="s">
        <v>85</v>
      </c>
      <c r="N66" s="55" t="s">
        <v>1039</v>
      </c>
      <c r="O66" s="17" t="s">
        <v>83</v>
      </c>
      <c r="P66" s="17" t="s">
        <v>78</v>
      </c>
      <c r="Q66" s="23" t="s">
        <v>85</v>
      </c>
      <c r="R66" s="55" t="s">
        <v>1040</v>
      </c>
      <c r="S66" s="17" t="s">
        <v>976</v>
      </c>
      <c r="T66" s="24" t="s">
        <v>1032</v>
      </c>
      <c r="U66" s="24">
        <v>46356</v>
      </c>
      <c r="V66" s="36"/>
      <c r="W66" s="36"/>
      <c r="X66" s="36"/>
      <c r="Y66" s="36"/>
      <c r="Z66" s="36"/>
      <c r="AA66" s="36"/>
      <c r="AB66" s="36"/>
      <c r="AC66" s="36"/>
      <c r="AD66" s="36"/>
      <c r="AE66" s="37"/>
      <c r="AF66" s="37"/>
      <c r="AG66" s="37"/>
      <c r="AH66" s="37"/>
      <c r="AI66" s="37"/>
      <c r="AJ66" s="37"/>
      <c r="AK66" s="37"/>
      <c r="AL66" s="37"/>
      <c r="AM66" s="37"/>
      <c r="AN66" s="36"/>
      <c r="AO66" s="36"/>
      <c r="AP66" s="36"/>
      <c r="AQ66" s="36"/>
      <c r="AR66" s="36"/>
      <c r="AS66" s="36"/>
      <c r="AT66" s="36"/>
      <c r="AU66" s="36"/>
      <c r="AV66" s="36"/>
    </row>
    <row r="67" spans="1:48" s="16" customFormat="1" ht="226" customHeight="1" x14ac:dyDescent="0.25">
      <c r="A67" s="225">
        <v>60</v>
      </c>
      <c r="B67" s="18" t="s">
        <v>64</v>
      </c>
      <c r="C67" s="18" t="s">
        <v>948</v>
      </c>
      <c r="D67" s="51" t="s">
        <v>949</v>
      </c>
      <c r="E67" s="17" t="s">
        <v>966</v>
      </c>
      <c r="F67" s="56" t="s">
        <v>971</v>
      </c>
      <c r="G67" s="56" t="s">
        <v>49</v>
      </c>
      <c r="H67" s="22" t="s">
        <v>58</v>
      </c>
      <c r="I67" s="18" t="s">
        <v>1041</v>
      </c>
      <c r="J67" s="240" t="s">
        <v>1042</v>
      </c>
      <c r="K67" s="17" t="s">
        <v>84</v>
      </c>
      <c r="L67" s="17" t="s">
        <v>79</v>
      </c>
      <c r="M67" s="23" t="s">
        <v>7</v>
      </c>
      <c r="N67" s="55" t="s">
        <v>1043</v>
      </c>
      <c r="O67" s="17" t="s">
        <v>77</v>
      </c>
      <c r="P67" s="17" t="s">
        <v>80</v>
      </c>
      <c r="Q67" s="23" t="s">
        <v>7</v>
      </c>
      <c r="R67" s="55" t="s">
        <v>1044</v>
      </c>
      <c r="S67" s="17" t="s">
        <v>976</v>
      </c>
      <c r="T67" s="24" t="s">
        <v>1032</v>
      </c>
      <c r="U67" s="24">
        <v>46356</v>
      </c>
      <c r="V67" s="36"/>
      <c r="W67" s="36"/>
      <c r="X67" s="36"/>
      <c r="Y67" s="36"/>
      <c r="Z67" s="36"/>
      <c r="AA67" s="36"/>
      <c r="AB67" s="36"/>
      <c r="AC67" s="36"/>
      <c r="AD67" s="36"/>
      <c r="AE67" s="37"/>
      <c r="AF67" s="37"/>
      <c r="AG67" s="37"/>
      <c r="AH67" s="37"/>
      <c r="AI67" s="37"/>
      <c r="AJ67" s="37"/>
      <c r="AK67" s="37"/>
      <c r="AL67" s="37"/>
      <c r="AM67" s="37"/>
      <c r="AN67" s="36"/>
      <c r="AO67" s="36"/>
      <c r="AP67" s="36"/>
      <c r="AQ67" s="36"/>
      <c r="AR67" s="36"/>
      <c r="AS67" s="36"/>
      <c r="AT67" s="36"/>
      <c r="AU67" s="36"/>
      <c r="AV67" s="36"/>
    </row>
    <row r="68" spans="1:48" s="16" customFormat="1" ht="226" customHeight="1" x14ac:dyDescent="0.25">
      <c r="A68" s="21">
        <v>61</v>
      </c>
      <c r="B68" s="55" t="s">
        <v>64</v>
      </c>
      <c r="C68" s="55" t="s">
        <v>220</v>
      </c>
      <c r="D68" s="73" t="s">
        <v>221</v>
      </c>
      <c r="E68" s="58" t="s">
        <v>222</v>
      </c>
      <c r="F68" s="58" t="s">
        <v>788</v>
      </c>
      <c r="G68" s="56" t="s">
        <v>48</v>
      </c>
      <c r="H68" s="58" t="s">
        <v>57</v>
      </c>
      <c r="I68" s="58" t="s">
        <v>789</v>
      </c>
      <c r="J68" s="58" t="s">
        <v>790</v>
      </c>
      <c r="K68" s="56" t="s">
        <v>83</v>
      </c>
      <c r="L68" s="56" t="s">
        <v>77</v>
      </c>
      <c r="M68" s="63" t="s">
        <v>11</v>
      </c>
      <c r="N68" s="66" t="s">
        <v>791</v>
      </c>
      <c r="O68" s="56" t="s">
        <v>83</v>
      </c>
      <c r="P68" s="56" t="s">
        <v>76</v>
      </c>
      <c r="Q68" s="63" t="s">
        <v>11</v>
      </c>
      <c r="R68" s="79" t="s">
        <v>792</v>
      </c>
      <c r="S68" s="56" t="s">
        <v>285</v>
      </c>
      <c r="T68" s="62" t="s">
        <v>286</v>
      </c>
      <c r="U68" s="62" t="s">
        <v>287</v>
      </c>
      <c r="V68" s="36"/>
      <c r="W68" s="36"/>
      <c r="X68" s="36"/>
      <c r="Y68" s="36"/>
      <c r="Z68" s="36"/>
      <c r="AA68" s="36"/>
      <c r="AB68" s="36"/>
      <c r="AC68" s="36"/>
      <c r="AD68" s="36"/>
      <c r="AE68" s="37"/>
      <c r="AF68" s="37"/>
      <c r="AG68" s="37"/>
      <c r="AH68" s="37"/>
      <c r="AI68" s="37"/>
      <c r="AJ68" s="37"/>
      <c r="AK68" s="37"/>
      <c r="AL68" s="37"/>
      <c r="AM68" s="37"/>
      <c r="AN68" s="36"/>
      <c r="AO68" s="36"/>
      <c r="AP68" s="36"/>
      <c r="AQ68" s="36"/>
      <c r="AR68" s="36"/>
      <c r="AS68" s="36"/>
      <c r="AT68" s="36"/>
      <c r="AU68" s="36"/>
      <c r="AV68" s="36"/>
    </row>
    <row r="69" spans="1:48" s="16" customFormat="1" ht="226" customHeight="1" x14ac:dyDescent="0.25">
      <c r="A69" s="225">
        <v>62</v>
      </c>
      <c r="B69" s="55" t="s">
        <v>64</v>
      </c>
      <c r="C69" s="55" t="s">
        <v>220</v>
      </c>
      <c r="D69" s="73" t="s">
        <v>221</v>
      </c>
      <c r="E69" s="58" t="s">
        <v>223</v>
      </c>
      <c r="F69" s="58" t="s">
        <v>224</v>
      </c>
      <c r="G69" s="56" t="s">
        <v>48</v>
      </c>
      <c r="H69" s="58" t="s">
        <v>57</v>
      </c>
      <c r="I69" s="58" t="s">
        <v>244</v>
      </c>
      <c r="J69" s="58" t="s">
        <v>245</v>
      </c>
      <c r="K69" s="58" t="s">
        <v>81</v>
      </c>
      <c r="L69" s="61" t="s">
        <v>78</v>
      </c>
      <c r="M69" s="61" t="s">
        <v>85</v>
      </c>
      <c r="N69" s="66" t="s">
        <v>272</v>
      </c>
      <c r="O69" s="56" t="s">
        <v>82</v>
      </c>
      <c r="P69" s="56" t="s">
        <v>10</v>
      </c>
      <c r="Q69" s="61" t="s">
        <v>10</v>
      </c>
      <c r="R69" s="79" t="s">
        <v>288</v>
      </c>
      <c r="S69" s="56" t="s">
        <v>289</v>
      </c>
      <c r="T69" s="62" t="s">
        <v>290</v>
      </c>
      <c r="U69" s="62" t="s">
        <v>287</v>
      </c>
      <c r="V69" s="36"/>
      <c r="W69" s="36"/>
      <c r="X69" s="36"/>
      <c r="Y69" s="36"/>
      <c r="Z69" s="36"/>
      <c r="AA69" s="36"/>
      <c r="AB69" s="36"/>
      <c r="AC69" s="36"/>
      <c r="AD69" s="36"/>
      <c r="AE69" s="37"/>
      <c r="AF69" s="37"/>
      <c r="AG69" s="37"/>
      <c r="AH69" s="37"/>
      <c r="AI69" s="37"/>
      <c r="AJ69" s="37"/>
      <c r="AK69" s="37"/>
      <c r="AL69" s="37"/>
      <c r="AM69" s="37"/>
      <c r="AN69" s="36"/>
      <c r="AO69" s="36"/>
      <c r="AP69" s="36"/>
      <c r="AQ69" s="36"/>
      <c r="AR69" s="36"/>
      <c r="AS69" s="36"/>
      <c r="AT69" s="36"/>
      <c r="AU69" s="36"/>
      <c r="AV69" s="36"/>
    </row>
    <row r="70" spans="1:48" s="16" customFormat="1" ht="226" customHeight="1" x14ac:dyDescent="0.25">
      <c r="A70" s="21">
        <v>63</v>
      </c>
      <c r="B70" s="55" t="s">
        <v>64</v>
      </c>
      <c r="C70" s="55" t="s">
        <v>220</v>
      </c>
      <c r="D70" s="73" t="s">
        <v>221</v>
      </c>
      <c r="E70" s="58" t="s">
        <v>223</v>
      </c>
      <c r="F70" s="58" t="s">
        <v>225</v>
      </c>
      <c r="G70" s="56" t="s">
        <v>48</v>
      </c>
      <c r="H70" s="58" t="s">
        <v>57</v>
      </c>
      <c r="I70" s="58" t="s">
        <v>246</v>
      </c>
      <c r="J70" s="58" t="s">
        <v>247</v>
      </c>
      <c r="K70" s="58" t="s">
        <v>81</v>
      </c>
      <c r="L70" s="61" t="s">
        <v>78</v>
      </c>
      <c r="M70" s="61" t="s">
        <v>85</v>
      </c>
      <c r="N70" s="66" t="s">
        <v>273</v>
      </c>
      <c r="O70" s="56" t="s">
        <v>82</v>
      </c>
      <c r="P70" s="56" t="s">
        <v>77</v>
      </c>
      <c r="Q70" s="61" t="s">
        <v>11</v>
      </c>
      <c r="R70" s="79" t="s">
        <v>291</v>
      </c>
      <c r="S70" s="56" t="s">
        <v>289</v>
      </c>
      <c r="T70" s="62" t="s">
        <v>290</v>
      </c>
      <c r="U70" s="62" t="s">
        <v>287</v>
      </c>
      <c r="V70" s="36"/>
      <c r="W70" s="36"/>
      <c r="X70" s="36"/>
      <c r="Y70" s="36"/>
      <c r="Z70" s="36"/>
      <c r="AA70" s="36"/>
      <c r="AB70" s="36"/>
      <c r="AC70" s="36"/>
      <c r="AD70" s="36"/>
      <c r="AE70" s="37"/>
      <c r="AF70" s="37"/>
      <c r="AG70" s="37"/>
      <c r="AH70" s="37"/>
      <c r="AI70" s="37"/>
      <c r="AJ70" s="37"/>
      <c r="AK70" s="37"/>
      <c r="AL70" s="37"/>
      <c r="AM70" s="37"/>
      <c r="AN70" s="36"/>
      <c r="AO70" s="36"/>
      <c r="AP70" s="36"/>
      <c r="AQ70" s="36"/>
      <c r="AR70" s="36"/>
      <c r="AS70" s="36"/>
      <c r="AT70" s="36"/>
      <c r="AU70" s="36"/>
      <c r="AV70" s="36"/>
    </row>
    <row r="71" spans="1:48" s="16" customFormat="1" ht="226" customHeight="1" x14ac:dyDescent="0.25">
      <c r="A71" s="225">
        <v>64</v>
      </c>
      <c r="B71" s="55" t="s">
        <v>64</v>
      </c>
      <c r="C71" s="55" t="s">
        <v>220</v>
      </c>
      <c r="D71" s="73" t="s">
        <v>221</v>
      </c>
      <c r="E71" s="58" t="s">
        <v>223</v>
      </c>
      <c r="F71" s="58" t="s">
        <v>226</v>
      </c>
      <c r="G71" s="56" t="s">
        <v>48</v>
      </c>
      <c r="H71" s="58" t="s">
        <v>59</v>
      </c>
      <c r="I71" s="56" t="s">
        <v>248</v>
      </c>
      <c r="J71" s="58" t="s">
        <v>793</v>
      </c>
      <c r="K71" s="56" t="s">
        <v>83</v>
      </c>
      <c r="L71" s="61" t="s">
        <v>77</v>
      </c>
      <c r="M71" s="61" t="s">
        <v>85</v>
      </c>
      <c r="N71" s="66" t="s">
        <v>274</v>
      </c>
      <c r="O71" s="56" t="s">
        <v>83</v>
      </c>
      <c r="P71" s="56" t="s">
        <v>77</v>
      </c>
      <c r="Q71" s="61" t="s">
        <v>10</v>
      </c>
      <c r="R71" s="79" t="s">
        <v>794</v>
      </c>
      <c r="S71" s="56" t="s">
        <v>289</v>
      </c>
      <c r="T71" s="62" t="s">
        <v>290</v>
      </c>
      <c r="U71" s="62" t="s">
        <v>287</v>
      </c>
      <c r="V71" s="36"/>
      <c r="W71" s="36"/>
      <c r="X71" s="36"/>
      <c r="Y71" s="36"/>
      <c r="Z71" s="36"/>
      <c r="AA71" s="36"/>
      <c r="AB71" s="36"/>
      <c r="AC71" s="36"/>
      <c r="AD71" s="36"/>
      <c r="AE71" s="37"/>
      <c r="AF71" s="37"/>
      <c r="AG71" s="37"/>
      <c r="AH71" s="37"/>
      <c r="AI71" s="37"/>
      <c r="AJ71" s="37"/>
      <c r="AK71" s="37"/>
      <c r="AL71" s="37"/>
      <c r="AM71" s="37"/>
      <c r="AN71" s="36"/>
      <c r="AO71" s="36"/>
      <c r="AP71" s="36"/>
      <c r="AQ71" s="36"/>
      <c r="AR71" s="36"/>
      <c r="AS71" s="36"/>
      <c r="AT71" s="36"/>
      <c r="AU71" s="36"/>
      <c r="AV71" s="36"/>
    </row>
    <row r="72" spans="1:48" s="16" customFormat="1" ht="226" customHeight="1" x14ac:dyDescent="0.25">
      <c r="A72" s="21">
        <v>65</v>
      </c>
      <c r="B72" s="55" t="s">
        <v>64</v>
      </c>
      <c r="C72" s="55" t="s">
        <v>220</v>
      </c>
      <c r="D72" s="73" t="s">
        <v>221</v>
      </c>
      <c r="E72" s="58" t="s">
        <v>223</v>
      </c>
      <c r="F72" s="58" t="s">
        <v>227</v>
      </c>
      <c r="G72" s="56" t="s">
        <v>50</v>
      </c>
      <c r="H72" s="58" t="s">
        <v>59</v>
      </c>
      <c r="I72" s="58" t="s">
        <v>249</v>
      </c>
      <c r="J72" s="58" t="s">
        <v>250</v>
      </c>
      <c r="K72" s="58" t="s">
        <v>81</v>
      </c>
      <c r="L72" s="61" t="s">
        <v>78</v>
      </c>
      <c r="M72" s="63" t="s">
        <v>85</v>
      </c>
      <c r="N72" s="66" t="s">
        <v>795</v>
      </c>
      <c r="O72" s="56" t="s">
        <v>82</v>
      </c>
      <c r="P72" s="56" t="s">
        <v>78</v>
      </c>
      <c r="Q72" s="63" t="s">
        <v>85</v>
      </c>
      <c r="R72" s="79" t="s">
        <v>292</v>
      </c>
      <c r="S72" s="56" t="s">
        <v>285</v>
      </c>
      <c r="T72" s="62" t="s">
        <v>286</v>
      </c>
      <c r="U72" s="62" t="s">
        <v>287</v>
      </c>
      <c r="V72" s="36"/>
      <c r="W72" s="36"/>
      <c r="X72" s="36"/>
      <c r="Y72" s="36"/>
      <c r="Z72" s="36"/>
      <c r="AA72" s="36"/>
      <c r="AB72" s="36"/>
      <c r="AC72" s="36"/>
      <c r="AD72" s="36"/>
      <c r="AE72" s="37"/>
      <c r="AF72" s="37"/>
      <c r="AG72" s="37"/>
      <c r="AH72" s="37"/>
      <c r="AI72" s="37"/>
      <c r="AJ72" s="37"/>
      <c r="AK72" s="37"/>
      <c r="AL72" s="37"/>
      <c r="AM72" s="37"/>
      <c r="AN72" s="36"/>
      <c r="AO72" s="36"/>
      <c r="AP72" s="36"/>
      <c r="AQ72" s="36"/>
      <c r="AR72" s="36"/>
      <c r="AS72" s="36"/>
      <c r="AT72" s="36"/>
      <c r="AU72" s="36"/>
      <c r="AV72" s="36"/>
    </row>
    <row r="73" spans="1:48" s="16" customFormat="1" ht="226" customHeight="1" x14ac:dyDescent="0.25">
      <c r="A73" s="225">
        <v>66</v>
      </c>
      <c r="B73" s="55" t="s">
        <v>64</v>
      </c>
      <c r="C73" s="55" t="s">
        <v>220</v>
      </c>
      <c r="D73" s="73" t="s">
        <v>221</v>
      </c>
      <c r="E73" s="58" t="s">
        <v>228</v>
      </c>
      <c r="F73" s="58" t="s">
        <v>229</v>
      </c>
      <c r="G73" s="56" t="s">
        <v>49</v>
      </c>
      <c r="H73" s="58" t="s">
        <v>57</v>
      </c>
      <c r="I73" s="58" t="s">
        <v>251</v>
      </c>
      <c r="J73" s="58" t="s">
        <v>252</v>
      </c>
      <c r="K73" s="56" t="s">
        <v>83</v>
      </c>
      <c r="L73" s="56" t="s">
        <v>79</v>
      </c>
      <c r="M73" s="63" t="s">
        <v>7</v>
      </c>
      <c r="N73" s="66" t="s">
        <v>275</v>
      </c>
      <c r="O73" s="56" t="s">
        <v>83</v>
      </c>
      <c r="P73" s="56" t="s">
        <v>79</v>
      </c>
      <c r="Q73" s="63" t="s">
        <v>7</v>
      </c>
      <c r="R73" s="79" t="s">
        <v>293</v>
      </c>
      <c r="S73" s="56" t="s">
        <v>294</v>
      </c>
      <c r="T73" s="62" t="s">
        <v>286</v>
      </c>
      <c r="U73" s="62" t="s">
        <v>287</v>
      </c>
      <c r="V73" s="36"/>
      <c r="W73" s="36"/>
      <c r="X73" s="36"/>
      <c r="Y73" s="36"/>
      <c r="Z73" s="36"/>
      <c r="AA73" s="36"/>
      <c r="AB73" s="36"/>
      <c r="AC73" s="36"/>
      <c r="AD73" s="36"/>
      <c r="AE73" s="37"/>
      <c r="AF73" s="37"/>
      <c r="AG73" s="37"/>
      <c r="AH73" s="37"/>
      <c r="AI73" s="37"/>
      <c r="AJ73" s="37"/>
      <c r="AK73" s="37"/>
      <c r="AL73" s="37"/>
      <c r="AM73" s="37"/>
      <c r="AN73" s="36"/>
      <c r="AO73" s="36"/>
      <c r="AP73" s="36"/>
      <c r="AQ73" s="36"/>
      <c r="AR73" s="36"/>
      <c r="AS73" s="36"/>
      <c r="AT73" s="36"/>
      <c r="AU73" s="36"/>
      <c r="AV73" s="36"/>
    </row>
    <row r="74" spans="1:48" s="16" customFormat="1" ht="226" customHeight="1" x14ac:dyDescent="0.25">
      <c r="A74" s="21">
        <v>67</v>
      </c>
      <c r="B74" s="55" t="s">
        <v>64</v>
      </c>
      <c r="C74" s="55" t="s">
        <v>220</v>
      </c>
      <c r="D74" s="73" t="s">
        <v>221</v>
      </c>
      <c r="E74" s="58" t="s">
        <v>230</v>
      </c>
      <c r="F74" s="58" t="s">
        <v>231</v>
      </c>
      <c r="G74" s="56" t="s">
        <v>89</v>
      </c>
      <c r="H74" s="58" t="s">
        <v>57</v>
      </c>
      <c r="I74" s="58" t="s">
        <v>253</v>
      </c>
      <c r="J74" s="58" t="s">
        <v>254</v>
      </c>
      <c r="K74" s="56" t="s">
        <v>83</v>
      </c>
      <c r="L74" s="56" t="s">
        <v>78</v>
      </c>
      <c r="M74" s="63" t="s">
        <v>85</v>
      </c>
      <c r="N74" s="66" t="s">
        <v>276</v>
      </c>
      <c r="O74" s="56" t="s">
        <v>83</v>
      </c>
      <c r="P74" s="56" t="s">
        <v>78</v>
      </c>
      <c r="Q74" s="63" t="s">
        <v>85</v>
      </c>
      <c r="R74" s="79" t="s">
        <v>295</v>
      </c>
      <c r="S74" s="56" t="s">
        <v>294</v>
      </c>
      <c r="T74" s="62" t="s">
        <v>290</v>
      </c>
      <c r="U74" s="62" t="s">
        <v>287</v>
      </c>
      <c r="V74" s="36"/>
      <c r="W74" s="36"/>
      <c r="X74" s="36"/>
      <c r="Y74" s="36"/>
      <c r="Z74" s="36"/>
      <c r="AA74" s="36"/>
      <c r="AB74" s="36"/>
      <c r="AC74" s="36"/>
      <c r="AD74" s="36"/>
      <c r="AE74" s="37"/>
      <c r="AF74" s="37"/>
      <c r="AG74" s="37"/>
      <c r="AH74" s="37"/>
      <c r="AI74" s="37"/>
      <c r="AJ74" s="37"/>
      <c r="AK74" s="37"/>
      <c r="AL74" s="37"/>
      <c r="AM74" s="37"/>
      <c r="AN74" s="36"/>
      <c r="AO74" s="36"/>
      <c r="AP74" s="36"/>
      <c r="AQ74" s="36"/>
      <c r="AR74" s="36"/>
      <c r="AS74" s="36"/>
      <c r="AT74" s="36"/>
      <c r="AU74" s="36"/>
      <c r="AV74" s="36"/>
    </row>
    <row r="75" spans="1:48" s="16" customFormat="1" ht="226" customHeight="1" x14ac:dyDescent="0.25">
      <c r="A75" s="225">
        <v>68</v>
      </c>
      <c r="B75" s="55" t="s">
        <v>64</v>
      </c>
      <c r="C75" s="55" t="s">
        <v>220</v>
      </c>
      <c r="D75" s="73" t="s">
        <v>221</v>
      </c>
      <c r="E75" s="58" t="s">
        <v>796</v>
      </c>
      <c r="F75" s="58" t="s">
        <v>232</v>
      </c>
      <c r="G75" s="56" t="s">
        <v>51</v>
      </c>
      <c r="H75" s="58" t="s">
        <v>57</v>
      </c>
      <c r="I75" s="58" t="s">
        <v>255</v>
      </c>
      <c r="J75" s="58" t="s">
        <v>256</v>
      </c>
      <c r="K75" s="56" t="s">
        <v>83</v>
      </c>
      <c r="L75" s="56" t="s">
        <v>79</v>
      </c>
      <c r="M75" s="63" t="s">
        <v>7</v>
      </c>
      <c r="N75" s="66" t="s">
        <v>277</v>
      </c>
      <c r="O75" s="56" t="s">
        <v>83</v>
      </c>
      <c r="P75" s="56" t="s">
        <v>79</v>
      </c>
      <c r="Q75" s="61" t="s">
        <v>7</v>
      </c>
      <c r="R75" s="79" t="s">
        <v>296</v>
      </c>
      <c r="S75" s="56" t="s">
        <v>294</v>
      </c>
      <c r="T75" s="62" t="s">
        <v>290</v>
      </c>
      <c r="U75" s="62" t="s">
        <v>287</v>
      </c>
      <c r="V75" s="36"/>
      <c r="W75" s="36"/>
      <c r="X75" s="36"/>
      <c r="Y75" s="36"/>
      <c r="Z75" s="36"/>
      <c r="AA75" s="36"/>
      <c r="AB75" s="36"/>
      <c r="AC75" s="36"/>
      <c r="AD75" s="36"/>
      <c r="AE75" s="37"/>
      <c r="AF75" s="37"/>
      <c r="AG75" s="37"/>
      <c r="AH75" s="37"/>
      <c r="AI75" s="37"/>
      <c r="AJ75" s="37"/>
      <c r="AK75" s="37"/>
      <c r="AL75" s="37"/>
      <c r="AM75" s="37"/>
      <c r="AN75" s="36"/>
      <c r="AO75" s="36"/>
      <c r="AP75" s="36"/>
      <c r="AQ75" s="36"/>
      <c r="AR75" s="36"/>
      <c r="AS75" s="36"/>
      <c r="AT75" s="36"/>
      <c r="AU75" s="36"/>
      <c r="AV75" s="36"/>
    </row>
    <row r="76" spans="1:48" s="16" customFormat="1" ht="226" customHeight="1" x14ac:dyDescent="0.25">
      <c r="A76" s="21">
        <v>69</v>
      </c>
      <c r="B76" s="55" t="s">
        <v>64</v>
      </c>
      <c r="C76" s="55" t="s">
        <v>220</v>
      </c>
      <c r="D76" s="73" t="s">
        <v>221</v>
      </c>
      <c r="E76" s="58" t="s">
        <v>233</v>
      </c>
      <c r="F76" s="58" t="s">
        <v>234</v>
      </c>
      <c r="G76" s="56" t="s">
        <v>48</v>
      </c>
      <c r="H76" s="58" t="s">
        <v>57</v>
      </c>
      <c r="I76" s="58" t="s">
        <v>257</v>
      </c>
      <c r="J76" s="58" t="s">
        <v>258</v>
      </c>
      <c r="K76" s="56" t="s">
        <v>81</v>
      </c>
      <c r="L76" s="56" t="s">
        <v>78</v>
      </c>
      <c r="M76" s="63" t="s">
        <v>85</v>
      </c>
      <c r="N76" s="66" t="s">
        <v>797</v>
      </c>
      <c r="O76" s="56" t="s">
        <v>82</v>
      </c>
      <c r="P76" s="56" t="s">
        <v>10</v>
      </c>
      <c r="Q76" s="63" t="s">
        <v>10</v>
      </c>
      <c r="R76" s="66" t="s">
        <v>297</v>
      </c>
      <c r="S76" s="56" t="s">
        <v>298</v>
      </c>
      <c r="T76" s="62">
        <v>46054</v>
      </c>
      <c r="U76" s="62">
        <v>46387</v>
      </c>
      <c r="V76" s="36"/>
      <c r="W76" s="36"/>
      <c r="X76" s="36"/>
      <c r="Y76" s="36"/>
      <c r="Z76" s="36"/>
      <c r="AA76" s="36"/>
      <c r="AB76" s="36"/>
      <c r="AC76" s="36"/>
      <c r="AD76" s="36"/>
      <c r="AE76" s="37"/>
      <c r="AF76" s="37"/>
      <c r="AG76" s="37"/>
      <c r="AH76" s="37"/>
      <c r="AI76" s="37"/>
      <c r="AJ76" s="37"/>
      <c r="AK76" s="37"/>
      <c r="AL76" s="37"/>
      <c r="AM76" s="37"/>
      <c r="AN76" s="36"/>
      <c r="AO76" s="36"/>
      <c r="AP76" s="36"/>
      <c r="AQ76" s="36"/>
      <c r="AR76" s="36"/>
      <c r="AS76" s="36"/>
      <c r="AT76" s="36"/>
      <c r="AU76" s="36"/>
      <c r="AV76" s="36"/>
    </row>
    <row r="77" spans="1:48" s="16" customFormat="1" ht="226" customHeight="1" x14ac:dyDescent="0.25">
      <c r="A77" s="225">
        <v>70</v>
      </c>
      <c r="B77" s="55" t="s">
        <v>64</v>
      </c>
      <c r="C77" s="55" t="s">
        <v>220</v>
      </c>
      <c r="D77" s="73" t="s">
        <v>221</v>
      </c>
      <c r="E77" s="58" t="s">
        <v>233</v>
      </c>
      <c r="F77" s="58" t="s">
        <v>235</v>
      </c>
      <c r="G77" s="56" t="s">
        <v>48</v>
      </c>
      <c r="H77" s="58" t="s">
        <v>57</v>
      </c>
      <c r="I77" s="59" t="s">
        <v>798</v>
      </c>
      <c r="J77" s="59" t="s">
        <v>259</v>
      </c>
      <c r="K77" s="56" t="s">
        <v>82</v>
      </c>
      <c r="L77" s="56" t="s">
        <v>78</v>
      </c>
      <c r="M77" s="63" t="s">
        <v>85</v>
      </c>
      <c r="N77" s="66" t="s">
        <v>278</v>
      </c>
      <c r="O77" s="56" t="s">
        <v>82</v>
      </c>
      <c r="P77" s="56" t="s">
        <v>10</v>
      </c>
      <c r="Q77" s="63" t="s">
        <v>10</v>
      </c>
      <c r="R77" s="66" t="s">
        <v>299</v>
      </c>
      <c r="S77" s="56" t="s">
        <v>298</v>
      </c>
      <c r="T77" s="62">
        <v>46054</v>
      </c>
      <c r="U77" s="62">
        <v>46387</v>
      </c>
      <c r="V77" s="36"/>
      <c r="W77" s="36"/>
      <c r="X77" s="36"/>
      <c r="Y77" s="36"/>
      <c r="Z77" s="36"/>
      <c r="AA77" s="36"/>
      <c r="AB77" s="36"/>
      <c r="AC77" s="36"/>
      <c r="AD77" s="36"/>
      <c r="AE77" s="37"/>
      <c r="AF77" s="37"/>
      <c r="AG77" s="37"/>
      <c r="AH77" s="37"/>
      <c r="AI77" s="37"/>
      <c r="AJ77" s="37"/>
      <c r="AK77" s="37"/>
      <c r="AL77" s="37"/>
      <c r="AM77" s="37"/>
      <c r="AN77" s="36"/>
      <c r="AO77" s="36"/>
      <c r="AP77" s="36"/>
      <c r="AQ77" s="36"/>
      <c r="AR77" s="36"/>
      <c r="AS77" s="36"/>
      <c r="AT77" s="36"/>
      <c r="AU77" s="36"/>
      <c r="AV77" s="36"/>
    </row>
    <row r="78" spans="1:48" s="16" customFormat="1" ht="226" customHeight="1" x14ac:dyDescent="0.25">
      <c r="A78" s="21">
        <v>71</v>
      </c>
      <c r="B78" s="55" t="s">
        <v>64</v>
      </c>
      <c r="C78" s="55" t="s">
        <v>220</v>
      </c>
      <c r="D78" s="73" t="s">
        <v>221</v>
      </c>
      <c r="E78" s="58" t="s">
        <v>233</v>
      </c>
      <c r="F78" s="58" t="s">
        <v>236</v>
      </c>
      <c r="G78" s="56" t="s">
        <v>48</v>
      </c>
      <c r="H78" s="58" t="s">
        <v>57</v>
      </c>
      <c r="I78" s="58" t="s">
        <v>260</v>
      </c>
      <c r="J78" s="58" t="s">
        <v>261</v>
      </c>
      <c r="K78" s="56" t="s">
        <v>83</v>
      </c>
      <c r="L78" s="56" t="s">
        <v>78</v>
      </c>
      <c r="M78" s="63" t="s">
        <v>85</v>
      </c>
      <c r="N78" s="66" t="s">
        <v>279</v>
      </c>
      <c r="O78" s="56" t="s">
        <v>83</v>
      </c>
      <c r="P78" s="56" t="s">
        <v>78</v>
      </c>
      <c r="Q78" s="63" t="s">
        <v>85</v>
      </c>
      <c r="R78" s="66" t="s">
        <v>799</v>
      </c>
      <c r="S78" s="56" t="s">
        <v>300</v>
      </c>
      <c r="T78" s="62">
        <v>46054</v>
      </c>
      <c r="U78" s="62">
        <v>46387</v>
      </c>
      <c r="V78" s="36"/>
      <c r="W78" s="36"/>
      <c r="X78" s="36"/>
      <c r="Y78" s="36"/>
      <c r="Z78" s="36"/>
      <c r="AA78" s="36"/>
      <c r="AB78" s="36"/>
      <c r="AC78" s="36"/>
      <c r="AD78" s="36"/>
      <c r="AE78" s="37"/>
      <c r="AF78" s="37"/>
      <c r="AG78" s="37"/>
      <c r="AH78" s="37"/>
      <c r="AI78" s="37"/>
      <c r="AJ78" s="37"/>
      <c r="AK78" s="37"/>
      <c r="AL78" s="37"/>
      <c r="AM78" s="37"/>
      <c r="AN78" s="36"/>
      <c r="AO78" s="36"/>
      <c r="AP78" s="36"/>
      <c r="AQ78" s="36"/>
      <c r="AR78" s="36"/>
      <c r="AS78" s="36"/>
      <c r="AT78" s="36"/>
      <c r="AU78" s="36"/>
      <c r="AV78" s="36"/>
    </row>
    <row r="79" spans="1:48" s="16" customFormat="1" ht="226" customHeight="1" x14ac:dyDescent="0.25">
      <c r="A79" s="225">
        <v>72</v>
      </c>
      <c r="B79" s="55" t="s">
        <v>64</v>
      </c>
      <c r="C79" s="55" t="s">
        <v>220</v>
      </c>
      <c r="D79" s="73" t="s">
        <v>221</v>
      </c>
      <c r="E79" s="58" t="s">
        <v>233</v>
      </c>
      <c r="F79" s="58" t="s">
        <v>237</v>
      </c>
      <c r="G79" s="56" t="s">
        <v>50</v>
      </c>
      <c r="H79" s="58" t="s">
        <v>57</v>
      </c>
      <c r="I79" s="59" t="s">
        <v>262</v>
      </c>
      <c r="J79" s="59" t="s">
        <v>263</v>
      </c>
      <c r="K79" s="56" t="s">
        <v>82</v>
      </c>
      <c r="L79" s="56" t="s">
        <v>78</v>
      </c>
      <c r="M79" s="63" t="s">
        <v>85</v>
      </c>
      <c r="N79" s="66" t="s">
        <v>280</v>
      </c>
      <c r="O79" s="56" t="s">
        <v>82</v>
      </c>
      <c r="P79" s="56" t="s">
        <v>78</v>
      </c>
      <c r="Q79" s="63" t="s">
        <v>85</v>
      </c>
      <c r="R79" s="66" t="s">
        <v>301</v>
      </c>
      <c r="S79" s="56" t="s">
        <v>298</v>
      </c>
      <c r="T79" s="62">
        <v>46054</v>
      </c>
      <c r="U79" s="62">
        <v>46387</v>
      </c>
      <c r="V79" s="36"/>
      <c r="W79" s="36"/>
      <c r="X79" s="36"/>
      <c r="Y79" s="36"/>
      <c r="Z79" s="36"/>
      <c r="AA79" s="36"/>
      <c r="AB79" s="36"/>
      <c r="AC79" s="36"/>
      <c r="AD79" s="36"/>
      <c r="AE79" s="37"/>
      <c r="AF79" s="37"/>
      <c r="AG79" s="37"/>
      <c r="AH79" s="37"/>
      <c r="AI79" s="37"/>
      <c r="AJ79" s="37"/>
      <c r="AK79" s="37"/>
      <c r="AL79" s="37"/>
      <c r="AM79" s="37"/>
      <c r="AN79" s="36"/>
      <c r="AO79" s="36"/>
      <c r="AP79" s="36"/>
      <c r="AQ79" s="36"/>
      <c r="AR79" s="36"/>
      <c r="AS79" s="36"/>
      <c r="AT79" s="36"/>
      <c r="AU79" s="36"/>
      <c r="AV79" s="36"/>
    </row>
    <row r="80" spans="1:48" s="16" customFormat="1" ht="226" customHeight="1" x14ac:dyDescent="0.25">
      <c r="A80" s="21">
        <v>73</v>
      </c>
      <c r="B80" s="55" t="s">
        <v>64</v>
      </c>
      <c r="C80" s="55" t="s">
        <v>220</v>
      </c>
      <c r="D80" s="73" t="s">
        <v>221</v>
      </c>
      <c r="E80" s="58" t="s">
        <v>238</v>
      </c>
      <c r="F80" s="58" t="s">
        <v>239</v>
      </c>
      <c r="G80" s="56" t="s">
        <v>48</v>
      </c>
      <c r="H80" s="58" t="s">
        <v>57</v>
      </c>
      <c r="I80" s="58" t="s">
        <v>264</v>
      </c>
      <c r="J80" s="58" t="s">
        <v>265</v>
      </c>
      <c r="K80" s="56" t="s">
        <v>81</v>
      </c>
      <c r="L80" s="56" t="s">
        <v>10</v>
      </c>
      <c r="M80" s="63" t="s">
        <v>85</v>
      </c>
      <c r="N80" s="66" t="s">
        <v>281</v>
      </c>
      <c r="O80" s="56" t="s">
        <v>82</v>
      </c>
      <c r="P80" s="56" t="s">
        <v>10</v>
      </c>
      <c r="Q80" s="56" t="s">
        <v>10</v>
      </c>
      <c r="R80" s="66" t="s">
        <v>302</v>
      </c>
      <c r="S80" s="56" t="s">
        <v>298</v>
      </c>
      <c r="T80" s="62">
        <v>46054</v>
      </c>
      <c r="U80" s="62">
        <v>46387</v>
      </c>
      <c r="V80" s="36"/>
      <c r="W80" s="36"/>
      <c r="X80" s="36"/>
      <c r="Y80" s="36"/>
      <c r="Z80" s="36"/>
      <c r="AA80" s="36"/>
      <c r="AB80" s="36"/>
      <c r="AC80" s="36"/>
      <c r="AD80" s="36"/>
      <c r="AE80" s="37"/>
      <c r="AF80" s="37"/>
      <c r="AG80" s="37"/>
      <c r="AH80" s="37"/>
      <c r="AI80" s="37"/>
      <c r="AJ80" s="37"/>
      <c r="AK80" s="37"/>
      <c r="AL80" s="37"/>
      <c r="AM80" s="37"/>
      <c r="AN80" s="36"/>
      <c r="AO80" s="36"/>
      <c r="AP80" s="36"/>
      <c r="AQ80" s="36"/>
      <c r="AR80" s="36"/>
      <c r="AS80" s="36"/>
      <c r="AT80" s="36"/>
      <c r="AU80" s="36"/>
      <c r="AV80" s="36"/>
    </row>
    <row r="81" spans="1:48" s="16" customFormat="1" ht="226" customHeight="1" x14ac:dyDescent="0.25">
      <c r="A81" s="225">
        <v>74</v>
      </c>
      <c r="B81" s="55" t="s">
        <v>64</v>
      </c>
      <c r="C81" s="55" t="s">
        <v>220</v>
      </c>
      <c r="D81" s="73" t="s">
        <v>221</v>
      </c>
      <c r="E81" s="58" t="s">
        <v>238</v>
      </c>
      <c r="F81" s="58" t="s">
        <v>240</v>
      </c>
      <c r="G81" s="56" t="s">
        <v>48</v>
      </c>
      <c r="H81" s="58" t="s">
        <v>57</v>
      </c>
      <c r="I81" s="58" t="s">
        <v>266</v>
      </c>
      <c r="J81" s="58" t="s">
        <v>267</v>
      </c>
      <c r="K81" s="56" t="s">
        <v>83</v>
      </c>
      <c r="L81" s="56" t="s">
        <v>10</v>
      </c>
      <c r="M81" s="63" t="s">
        <v>10</v>
      </c>
      <c r="N81" s="66" t="s">
        <v>282</v>
      </c>
      <c r="O81" s="56" t="s">
        <v>83</v>
      </c>
      <c r="P81" s="56" t="s">
        <v>10</v>
      </c>
      <c r="Q81" s="56" t="s">
        <v>10</v>
      </c>
      <c r="R81" s="66" t="s">
        <v>800</v>
      </c>
      <c r="S81" s="56" t="s">
        <v>298</v>
      </c>
      <c r="T81" s="62">
        <v>46054</v>
      </c>
      <c r="U81" s="62">
        <v>46387</v>
      </c>
      <c r="V81" s="36"/>
      <c r="W81" s="36"/>
      <c r="X81" s="36"/>
      <c r="Y81" s="36"/>
      <c r="Z81" s="36"/>
      <c r="AA81" s="36"/>
      <c r="AB81" s="36"/>
      <c r="AC81" s="36"/>
      <c r="AD81" s="36"/>
      <c r="AE81" s="37"/>
      <c r="AF81" s="37"/>
      <c r="AG81" s="37"/>
      <c r="AH81" s="37"/>
      <c r="AI81" s="37"/>
      <c r="AJ81" s="37"/>
      <c r="AK81" s="37"/>
      <c r="AL81" s="37"/>
      <c r="AM81" s="37"/>
      <c r="AN81" s="36"/>
      <c r="AO81" s="36"/>
      <c r="AP81" s="36"/>
      <c r="AQ81" s="36"/>
      <c r="AR81" s="36"/>
      <c r="AS81" s="36"/>
      <c r="AT81" s="36"/>
      <c r="AU81" s="36"/>
      <c r="AV81" s="36"/>
    </row>
    <row r="82" spans="1:48" s="16" customFormat="1" ht="226" customHeight="1" x14ac:dyDescent="0.25">
      <c r="A82" s="21">
        <v>75</v>
      </c>
      <c r="B82" s="55" t="s">
        <v>64</v>
      </c>
      <c r="C82" s="55" t="s">
        <v>220</v>
      </c>
      <c r="D82" s="73" t="s">
        <v>221</v>
      </c>
      <c r="E82" s="58" t="s">
        <v>241</v>
      </c>
      <c r="F82" s="58" t="s">
        <v>242</v>
      </c>
      <c r="G82" s="56" t="s">
        <v>48</v>
      </c>
      <c r="H82" s="58" t="s">
        <v>57</v>
      </c>
      <c r="I82" s="58" t="s">
        <v>268</v>
      </c>
      <c r="J82" s="58" t="s">
        <v>269</v>
      </c>
      <c r="K82" s="56" t="s">
        <v>83</v>
      </c>
      <c r="L82" s="56" t="s">
        <v>10</v>
      </c>
      <c r="M82" s="63" t="s">
        <v>10</v>
      </c>
      <c r="N82" s="66" t="s">
        <v>283</v>
      </c>
      <c r="O82" s="56" t="s">
        <v>83</v>
      </c>
      <c r="P82" s="56" t="s">
        <v>10</v>
      </c>
      <c r="Q82" s="56" t="s">
        <v>10</v>
      </c>
      <c r="R82" s="66" t="s">
        <v>303</v>
      </c>
      <c r="S82" s="56" t="s">
        <v>298</v>
      </c>
      <c r="T82" s="62">
        <v>46054</v>
      </c>
      <c r="U82" s="62">
        <v>46387</v>
      </c>
      <c r="V82" s="36"/>
      <c r="W82" s="36"/>
      <c r="X82" s="36"/>
      <c r="Y82" s="36"/>
      <c r="Z82" s="36"/>
      <c r="AA82" s="36"/>
      <c r="AB82" s="36"/>
      <c r="AC82" s="36"/>
      <c r="AD82" s="36"/>
      <c r="AE82" s="37"/>
      <c r="AF82" s="37"/>
      <c r="AG82" s="37"/>
      <c r="AH82" s="37"/>
      <c r="AI82" s="37"/>
      <c r="AJ82" s="37"/>
      <c r="AK82" s="37"/>
      <c r="AL82" s="37"/>
      <c r="AM82" s="37"/>
      <c r="AN82" s="36"/>
      <c r="AO82" s="36"/>
      <c r="AP82" s="36"/>
      <c r="AQ82" s="36"/>
      <c r="AR82" s="36"/>
      <c r="AS82" s="36"/>
      <c r="AT82" s="36"/>
      <c r="AU82" s="36"/>
      <c r="AV82" s="36"/>
    </row>
    <row r="83" spans="1:48" s="16" customFormat="1" ht="226" customHeight="1" x14ac:dyDescent="0.25">
      <c r="A83" s="225">
        <v>76</v>
      </c>
      <c r="B83" s="55" t="s">
        <v>64</v>
      </c>
      <c r="C83" s="55" t="s">
        <v>220</v>
      </c>
      <c r="D83" s="73" t="s">
        <v>221</v>
      </c>
      <c r="E83" s="58" t="s">
        <v>241</v>
      </c>
      <c r="F83" s="58" t="s">
        <v>243</v>
      </c>
      <c r="G83" s="56" t="s">
        <v>48</v>
      </c>
      <c r="H83" s="58" t="s">
        <v>57</v>
      </c>
      <c r="I83" s="58" t="s">
        <v>270</v>
      </c>
      <c r="J83" s="58" t="s">
        <v>271</v>
      </c>
      <c r="K83" s="56" t="s">
        <v>82</v>
      </c>
      <c r="L83" s="56" t="s">
        <v>10</v>
      </c>
      <c r="M83" s="63" t="s">
        <v>10</v>
      </c>
      <c r="N83" s="66" t="s">
        <v>284</v>
      </c>
      <c r="O83" s="56" t="s">
        <v>82</v>
      </c>
      <c r="P83" s="56" t="s">
        <v>10</v>
      </c>
      <c r="Q83" s="56" t="s">
        <v>10</v>
      </c>
      <c r="R83" s="66" t="s">
        <v>304</v>
      </c>
      <c r="S83" s="56" t="s">
        <v>305</v>
      </c>
      <c r="T83" s="62">
        <v>46054</v>
      </c>
      <c r="U83" s="62">
        <v>46387</v>
      </c>
      <c r="V83" s="36"/>
      <c r="W83" s="36"/>
      <c r="X83" s="36"/>
      <c r="Y83" s="36"/>
      <c r="Z83" s="36"/>
      <c r="AA83" s="36"/>
      <c r="AB83" s="36"/>
      <c r="AC83" s="36"/>
      <c r="AD83" s="36"/>
      <c r="AE83" s="37"/>
      <c r="AF83" s="37"/>
      <c r="AG83" s="37"/>
      <c r="AH83" s="37"/>
      <c r="AI83" s="37"/>
      <c r="AJ83" s="37"/>
      <c r="AK83" s="37"/>
      <c r="AL83" s="37"/>
      <c r="AM83" s="37"/>
      <c r="AN83" s="36"/>
      <c r="AO83" s="36"/>
      <c r="AP83" s="36"/>
      <c r="AQ83" s="36"/>
      <c r="AR83" s="36"/>
      <c r="AS83" s="36"/>
      <c r="AT83" s="36"/>
      <c r="AU83" s="36"/>
      <c r="AV83" s="36"/>
    </row>
    <row r="84" spans="1:48" s="16" customFormat="1" ht="226" customHeight="1" x14ac:dyDescent="0.25">
      <c r="A84" s="21">
        <v>77</v>
      </c>
      <c r="B84" s="55" t="s">
        <v>64</v>
      </c>
      <c r="C84" s="55" t="s">
        <v>801</v>
      </c>
      <c r="D84" s="73" t="s">
        <v>306</v>
      </c>
      <c r="E84" s="58" t="s">
        <v>346</v>
      </c>
      <c r="F84" s="58" t="s">
        <v>307</v>
      </c>
      <c r="G84" s="56" t="s">
        <v>49</v>
      </c>
      <c r="H84" s="58" t="s">
        <v>57</v>
      </c>
      <c r="I84" s="58" t="s">
        <v>802</v>
      </c>
      <c r="J84" s="58" t="s">
        <v>317</v>
      </c>
      <c r="K84" s="56" t="s">
        <v>83</v>
      </c>
      <c r="L84" s="56" t="s">
        <v>78</v>
      </c>
      <c r="M84" s="63" t="s">
        <v>85</v>
      </c>
      <c r="N84" s="66" t="s">
        <v>343</v>
      </c>
      <c r="O84" s="56" t="s">
        <v>84</v>
      </c>
      <c r="P84" s="56" t="s">
        <v>77</v>
      </c>
      <c r="Q84" s="63" t="s">
        <v>11</v>
      </c>
      <c r="R84" s="228" t="s">
        <v>1045</v>
      </c>
      <c r="S84" s="56" t="s">
        <v>318</v>
      </c>
      <c r="T84" s="62" t="s">
        <v>319</v>
      </c>
      <c r="U84" s="62" t="s">
        <v>320</v>
      </c>
      <c r="V84" s="36"/>
      <c r="W84" s="36"/>
      <c r="X84" s="36"/>
      <c r="Y84" s="36"/>
      <c r="Z84" s="36"/>
      <c r="AA84" s="36"/>
      <c r="AB84" s="36"/>
      <c r="AC84" s="36"/>
      <c r="AD84" s="36"/>
      <c r="AE84" s="37"/>
      <c r="AF84" s="37"/>
      <c r="AG84" s="37"/>
      <c r="AH84" s="37"/>
      <c r="AI84" s="37"/>
      <c r="AJ84" s="37"/>
      <c r="AK84" s="37"/>
      <c r="AL84" s="37"/>
      <c r="AM84" s="37"/>
      <c r="AN84" s="36"/>
      <c r="AO84" s="36"/>
      <c r="AP84" s="36"/>
      <c r="AQ84" s="36"/>
      <c r="AR84" s="36"/>
      <c r="AS84" s="36"/>
      <c r="AT84" s="36"/>
      <c r="AU84" s="36"/>
      <c r="AV84" s="36"/>
    </row>
    <row r="85" spans="1:48" s="16" customFormat="1" ht="226" customHeight="1" x14ac:dyDescent="0.25">
      <c r="A85" s="225">
        <v>78</v>
      </c>
      <c r="B85" s="55" t="s">
        <v>64</v>
      </c>
      <c r="C85" s="55" t="s">
        <v>801</v>
      </c>
      <c r="D85" s="73" t="s">
        <v>306</v>
      </c>
      <c r="E85" s="58" t="s">
        <v>346</v>
      </c>
      <c r="F85" s="58" t="s">
        <v>308</v>
      </c>
      <c r="G85" s="56" t="s">
        <v>49</v>
      </c>
      <c r="H85" s="58" t="s">
        <v>57</v>
      </c>
      <c r="I85" s="224" t="s">
        <v>321</v>
      </c>
      <c r="J85" s="58" t="s">
        <v>322</v>
      </c>
      <c r="K85" s="56" t="s">
        <v>83</v>
      </c>
      <c r="L85" s="56" t="s">
        <v>78</v>
      </c>
      <c r="M85" s="63" t="s">
        <v>85</v>
      </c>
      <c r="N85" s="66" t="s">
        <v>1046</v>
      </c>
      <c r="O85" s="56" t="s">
        <v>77</v>
      </c>
      <c r="P85" s="56" t="s">
        <v>80</v>
      </c>
      <c r="Q85" s="63" t="s">
        <v>85</v>
      </c>
      <c r="R85" s="66" t="s">
        <v>803</v>
      </c>
      <c r="S85" s="56" t="s">
        <v>318</v>
      </c>
      <c r="T85" s="62" t="s">
        <v>323</v>
      </c>
      <c r="U85" s="62" t="s">
        <v>324</v>
      </c>
      <c r="V85" s="36"/>
      <c r="W85" s="36"/>
      <c r="X85" s="36"/>
      <c r="Y85" s="36"/>
      <c r="Z85" s="36"/>
      <c r="AA85" s="36"/>
      <c r="AB85" s="36"/>
      <c r="AC85" s="36"/>
      <c r="AD85" s="36"/>
      <c r="AE85" s="37"/>
      <c r="AF85" s="37"/>
      <c r="AG85" s="37"/>
      <c r="AH85" s="37"/>
      <c r="AI85" s="37"/>
      <c r="AJ85" s="37"/>
      <c r="AK85" s="37"/>
      <c r="AL85" s="37"/>
      <c r="AM85" s="37"/>
      <c r="AN85" s="36"/>
      <c r="AO85" s="36"/>
      <c r="AP85" s="36"/>
      <c r="AQ85" s="36"/>
      <c r="AR85" s="36"/>
      <c r="AS85" s="36"/>
      <c r="AT85" s="36"/>
      <c r="AU85" s="36"/>
      <c r="AV85" s="36"/>
    </row>
    <row r="86" spans="1:48" s="16" customFormat="1" ht="226" customHeight="1" x14ac:dyDescent="0.25">
      <c r="A86" s="21">
        <v>79</v>
      </c>
      <c r="B86" s="55" t="s">
        <v>64</v>
      </c>
      <c r="C86" s="55" t="s">
        <v>801</v>
      </c>
      <c r="D86" s="73" t="s">
        <v>306</v>
      </c>
      <c r="E86" s="58" t="s">
        <v>346</v>
      </c>
      <c r="F86" s="58" t="s">
        <v>309</v>
      </c>
      <c r="G86" s="56" t="s">
        <v>48</v>
      </c>
      <c r="H86" s="58" t="s">
        <v>57</v>
      </c>
      <c r="I86" s="58" t="s">
        <v>325</v>
      </c>
      <c r="J86" s="58" t="s">
        <v>326</v>
      </c>
      <c r="K86" s="56" t="s">
        <v>82</v>
      </c>
      <c r="L86" s="56" t="s">
        <v>78</v>
      </c>
      <c r="M86" s="63" t="s">
        <v>85</v>
      </c>
      <c r="N86" s="228" t="s">
        <v>1047</v>
      </c>
      <c r="O86" s="56" t="s">
        <v>83</v>
      </c>
      <c r="P86" s="56" t="s">
        <v>77</v>
      </c>
      <c r="Q86" s="63" t="s">
        <v>85</v>
      </c>
      <c r="R86" s="228" t="s">
        <v>804</v>
      </c>
      <c r="S86" s="56" t="s">
        <v>318</v>
      </c>
      <c r="T86" s="62" t="s">
        <v>805</v>
      </c>
      <c r="U86" s="62" t="s">
        <v>806</v>
      </c>
      <c r="V86" s="36"/>
      <c r="W86" s="36"/>
      <c r="X86" s="36"/>
      <c r="Y86" s="36"/>
      <c r="Z86" s="36"/>
      <c r="AA86" s="36"/>
      <c r="AB86" s="36"/>
      <c r="AC86" s="36"/>
      <c r="AD86" s="36"/>
      <c r="AE86" s="37"/>
      <c r="AF86" s="37"/>
      <c r="AG86" s="37"/>
      <c r="AH86" s="37"/>
      <c r="AI86" s="37"/>
      <c r="AJ86" s="37"/>
      <c r="AK86" s="37"/>
      <c r="AL86" s="37"/>
      <c r="AM86" s="37"/>
      <c r="AN86" s="36"/>
      <c r="AO86" s="36"/>
      <c r="AP86" s="36"/>
      <c r="AQ86" s="36"/>
      <c r="AR86" s="36"/>
      <c r="AS86" s="36"/>
      <c r="AT86" s="36"/>
      <c r="AU86" s="36"/>
      <c r="AV86" s="36"/>
    </row>
    <row r="87" spans="1:48" s="16" customFormat="1" ht="226" customHeight="1" x14ac:dyDescent="0.25">
      <c r="A87" s="225">
        <v>80</v>
      </c>
      <c r="B87" s="55" t="s">
        <v>64</v>
      </c>
      <c r="C87" s="55" t="s">
        <v>801</v>
      </c>
      <c r="D87" s="73" t="s">
        <v>310</v>
      </c>
      <c r="E87" s="58" t="s">
        <v>348</v>
      </c>
      <c r="F87" s="58" t="s">
        <v>311</v>
      </c>
      <c r="G87" s="56" t="s">
        <v>48</v>
      </c>
      <c r="H87" s="58" t="s">
        <v>57</v>
      </c>
      <c r="I87" s="58" t="s">
        <v>807</v>
      </c>
      <c r="J87" s="58" t="s">
        <v>808</v>
      </c>
      <c r="K87" s="56" t="s">
        <v>83</v>
      </c>
      <c r="L87" s="56" t="s">
        <v>77</v>
      </c>
      <c r="M87" s="63" t="s">
        <v>10</v>
      </c>
      <c r="N87" s="66" t="s">
        <v>1048</v>
      </c>
      <c r="O87" s="56" t="s">
        <v>84</v>
      </c>
      <c r="P87" s="56" t="s">
        <v>76</v>
      </c>
      <c r="Q87" s="63" t="s">
        <v>11</v>
      </c>
      <c r="R87" s="228" t="s">
        <v>809</v>
      </c>
      <c r="S87" s="56" t="s">
        <v>318</v>
      </c>
      <c r="T87" s="62" t="s">
        <v>805</v>
      </c>
      <c r="U87" s="62" t="s">
        <v>806</v>
      </c>
      <c r="V87" s="36"/>
      <c r="W87" s="36"/>
      <c r="X87" s="36"/>
      <c r="Y87" s="36"/>
      <c r="Z87" s="36"/>
      <c r="AA87" s="36"/>
      <c r="AB87" s="36"/>
      <c r="AC87" s="36"/>
      <c r="AD87" s="36"/>
      <c r="AE87" s="37"/>
      <c r="AF87" s="37"/>
      <c r="AG87" s="37"/>
      <c r="AH87" s="37"/>
      <c r="AI87" s="37"/>
      <c r="AJ87" s="37"/>
      <c r="AK87" s="37"/>
      <c r="AL87" s="37"/>
      <c r="AM87" s="37"/>
      <c r="AN87" s="36"/>
      <c r="AO87" s="36"/>
      <c r="AP87" s="36"/>
      <c r="AQ87" s="36"/>
      <c r="AR87" s="36"/>
      <c r="AS87" s="36"/>
      <c r="AT87" s="36"/>
      <c r="AU87" s="36"/>
      <c r="AV87" s="36"/>
    </row>
    <row r="88" spans="1:48" s="16" customFormat="1" ht="226" customHeight="1" x14ac:dyDescent="0.25">
      <c r="A88" s="21">
        <v>81</v>
      </c>
      <c r="B88" s="55" t="s">
        <v>64</v>
      </c>
      <c r="C88" s="55" t="s">
        <v>801</v>
      </c>
      <c r="D88" s="73" t="s">
        <v>310</v>
      </c>
      <c r="E88" s="58" t="s">
        <v>347</v>
      </c>
      <c r="F88" s="58" t="s">
        <v>312</v>
      </c>
      <c r="G88" s="56" t="s">
        <v>48</v>
      </c>
      <c r="H88" s="58" t="s">
        <v>57</v>
      </c>
      <c r="I88" s="58" t="s">
        <v>810</v>
      </c>
      <c r="J88" s="58" t="s">
        <v>811</v>
      </c>
      <c r="K88" s="56" t="s">
        <v>82</v>
      </c>
      <c r="L88" s="56" t="s">
        <v>10</v>
      </c>
      <c r="M88" s="63" t="s">
        <v>10</v>
      </c>
      <c r="N88" s="66" t="s">
        <v>812</v>
      </c>
      <c r="O88" s="56" t="s">
        <v>77</v>
      </c>
      <c r="P88" s="56" t="s">
        <v>80</v>
      </c>
      <c r="Q88" s="63" t="s">
        <v>7</v>
      </c>
      <c r="R88" s="66" t="s">
        <v>813</v>
      </c>
      <c r="S88" s="56" t="s">
        <v>318</v>
      </c>
      <c r="T88" s="62" t="s">
        <v>327</v>
      </c>
      <c r="U88" s="62" t="s">
        <v>814</v>
      </c>
      <c r="V88" s="36"/>
      <c r="W88" s="36"/>
      <c r="X88" s="36"/>
      <c r="Y88" s="36"/>
      <c r="Z88" s="36"/>
      <c r="AA88" s="36"/>
      <c r="AB88" s="36"/>
      <c r="AC88" s="36"/>
      <c r="AD88" s="36"/>
      <c r="AE88" s="37"/>
      <c r="AF88" s="37"/>
      <c r="AG88" s="37"/>
      <c r="AH88" s="37"/>
      <c r="AI88" s="37"/>
      <c r="AJ88" s="37"/>
      <c r="AK88" s="37"/>
      <c r="AL88" s="37"/>
      <c r="AM88" s="37"/>
      <c r="AN88" s="36"/>
      <c r="AO88" s="36"/>
      <c r="AP88" s="36"/>
      <c r="AQ88" s="36"/>
      <c r="AR88" s="36"/>
      <c r="AS88" s="36"/>
      <c r="AT88" s="36"/>
      <c r="AU88" s="36"/>
      <c r="AV88" s="36"/>
    </row>
    <row r="89" spans="1:48" s="16" customFormat="1" ht="226" customHeight="1" x14ac:dyDescent="0.25">
      <c r="A89" s="225">
        <v>82</v>
      </c>
      <c r="B89" s="55" t="s">
        <v>64</v>
      </c>
      <c r="C89" s="55" t="s">
        <v>801</v>
      </c>
      <c r="D89" s="73" t="s">
        <v>310</v>
      </c>
      <c r="E89" s="58" t="s">
        <v>346</v>
      </c>
      <c r="F89" s="58" t="s">
        <v>313</v>
      </c>
      <c r="G89" s="56" t="s">
        <v>50</v>
      </c>
      <c r="H89" s="58" t="s">
        <v>59</v>
      </c>
      <c r="I89" s="58" t="s">
        <v>815</v>
      </c>
      <c r="J89" s="58" t="s">
        <v>328</v>
      </c>
      <c r="K89" s="56" t="s">
        <v>83</v>
      </c>
      <c r="L89" s="56" t="s">
        <v>10</v>
      </c>
      <c r="M89" s="63" t="s">
        <v>10</v>
      </c>
      <c r="N89" s="66" t="s">
        <v>816</v>
      </c>
      <c r="O89" s="56" t="s">
        <v>83</v>
      </c>
      <c r="P89" s="56" t="s">
        <v>77</v>
      </c>
      <c r="Q89" s="63" t="s">
        <v>10</v>
      </c>
      <c r="R89" s="66" t="s">
        <v>817</v>
      </c>
      <c r="S89" s="56" t="s">
        <v>318</v>
      </c>
      <c r="T89" s="62" t="s">
        <v>329</v>
      </c>
      <c r="U89" s="62" t="s">
        <v>330</v>
      </c>
      <c r="V89" s="36"/>
      <c r="W89" s="36"/>
      <c r="X89" s="36"/>
      <c r="Y89" s="36"/>
      <c r="Z89" s="36"/>
      <c r="AA89" s="36"/>
      <c r="AB89" s="36"/>
      <c r="AC89" s="36"/>
      <c r="AD89" s="36"/>
      <c r="AE89" s="37"/>
      <c r="AF89" s="37"/>
      <c r="AG89" s="37"/>
      <c r="AH89" s="37"/>
      <c r="AI89" s="37"/>
      <c r="AJ89" s="37"/>
      <c r="AK89" s="37"/>
      <c r="AL89" s="37"/>
      <c r="AM89" s="37"/>
      <c r="AN89" s="36"/>
      <c r="AO89" s="36"/>
      <c r="AP89" s="36"/>
      <c r="AQ89" s="36"/>
      <c r="AR89" s="36"/>
      <c r="AS89" s="36"/>
      <c r="AT89" s="36"/>
      <c r="AU89" s="36"/>
      <c r="AV89" s="36"/>
    </row>
    <row r="90" spans="1:48" s="16" customFormat="1" ht="226" customHeight="1" x14ac:dyDescent="0.25">
      <c r="A90" s="21">
        <v>83</v>
      </c>
      <c r="B90" s="55" t="s">
        <v>64</v>
      </c>
      <c r="C90" s="55" t="s">
        <v>801</v>
      </c>
      <c r="D90" s="73" t="s">
        <v>310</v>
      </c>
      <c r="E90" s="58" t="s">
        <v>345</v>
      </c>
      <c r="F90" s="58" t="s">
        <v>314</v>
      </c>
      <c r="G90" s="56" t="s">
        <v>89</v>
      </c>
      <c r="H90" s="58" t="s">
        <v>57</v>
      </c>
      <c r="I90" s="58" t="s">
        <v>331</v>
      </c>
      <c r="J90" s="58" t="s">
        <v>332</v>
      </c>
      <c r="K90" s="56" t="s">
        <v>82</v>
      </c>
      <c r="L90" s="56" t="s">
        <v>10</v>
      </c>
      <c r="M90" s="63" t="s">
        <v>10</v>
      </c>
      <c r="N90" s="66" t="s">
        <v>344</v>
      </c>
      <c r="O90" s="56" t="s">
        <v>83</v>
      </c>
      <c r="P90" s="56" t="s">
        <v>77</v>
      </c>
      <c r="Q90" s="63" t="s">
        <v>10</v>
      </c>
      <c r="R90" s="66" t="s">
        <v>818</v>
      </c>
      <c r="S90" s="56" t="s">
        <v>318</v>
      </c>
      <c r="T90" s="62" t="s">
        <v>333</v>
      </c>
      <c r="U90" s="62" t="s">
        <v>334</v>
      </c>
      <c r="V90" s="36"/>
      <c r="W90" s="36"/>
      <c r="X90" s="36"/>
      <c r="Y90" s="36"/>
      <c r="Z90" s="36"/>
      <c r="AA90" s="36"/>
      <c r="AB90" s="36"/>
      <c r="AC90" s="36"/>
      <c r="AD90" s="36"/>
      <c r="AE90" s="37"/>
      <c r="AF90" s="37"/>
      <c r="AG90" s="37"/>
      <c r="AH90" s="37"/>
      <c r="AI90" s="37"/>
      <c r="AJ90" s="37"/>
      <c r="AK90" s="37"/>
      <c r="AL90" s="37"/>
      <c r="AM90" s="37"/>
      <c r="AN90" s="36"/>
      <c r="AO90" s="36"/>
      <c r="AP90" s="36"/>
      <c r="AQ90" s="36"/>
      <c r="AR90" s="36"/>
      <c r="AS90" s="36"/>
      <c r="AT90" s="36"/>
      <c r="AU90" s="36"/>
      <c r="AV90" s="36"/>
    </row>
    <row r="91" spans="1:48" s="16" customFormat="1" ht="226" customHeight="1" x14ac:dyDescent="0.25">
      <c r="A91" s="225">
        <v>84</v>
      </c>
      <c r="B91" s="55" t="s">
        <v>64</v>
      </c>
      <c r="C91" s="55" t="s">
        <v>801</v>
      </c>
      <c r="D91" s="73" t="s">
        <v>310</v>
      </c>
      <c r="E91" s="58" t="s">
        <v>345</v>
      </c>
      <c r="F91" s="58" t="s">
        <v>315</v>
      </c>
      <c r="G91" s="56" t="s">
        <v>89</v>
      </c>
      <c r="H91" s="58" t="s">
        <v>57</v>
      </c>
      <c r="I91" s="58" t="s">
        <v>335</v>
      </c>
      <c r="J91" s="58" t="s">
        <v>336</v>
      </c>
      <c r="K91" s="56" t="s">
        <v>83</v>
      </c>
      <c r="L91" s="56" t="s">
        <v>10</v>
      </c>
      <c r="M91" s="63" t="s">
        <v>10</v>
      </c>
      <c r="N91" s="229" t="s">
        <v>819</v>
      </c>
      <c r="O91" s="56" t="s">
        <v>83</v>
      </c>
      <c r="P91" s="56" t="s">
        <v>77</v>
      </c>
      <c r="Q91" s="63" t="s">
        <v>10</v>
      </c>
      <c r="R91" s="66" t="s">
        <v>820</v>
      </c>
      <c r="S91" s="56" t="s">
        <v>318</v>
      </c>
      <c r="T91" s="62" t="s">
        <v>337</v>
      </c>
      <c r="U91" s="62" t="s">
        <v>338</v>
      </c>
      <c r="V91" s="36"/>
      <c r="W91" s="36"/>
      <c r="X91" s="36"/>
      <c r="Y91" s="36"/>
      <c r="Z91" s="36"/>
      <c r="AA91" s="36"/>
      <c r="AB91" s="36"/>
      <c r="AC91" s="36"/>
      <c r="AD91" s="36"/>
      <c r="AE91" s="37"/>
      <c r="AF91" s="37"/>
      <c r="AG91" s="37"/>
      <c r="AH91" s="37"/>
      <c r="AI91" s="37"/>
      <c r="AJ91" s="37"/>
      <c r="AK91" s="37"/>
      <c r="AL91" s="37"/>
      <c r="AM91" s="37"/>
      <c r="AN91" s="36"/>
      <c r="AO91" s="36"/>
      <c r="AP91" s="36"/>
      <c r="AQ91" s="36"/>
      <c r="AR91" s="36"/>
      <c r="AS91" s="36"/>
      <c r="AT91" s="36"/>
      <c r="AU91" s="36"/>
      <c r="AV91" s="36"/>
    </row>
    <row r="92" spans="1:48" s="16" customFormat="1" ht="226" customHeight="1" x14ac:dyDescent="0.25">
      <c r="A92" s="21">
        <v>85</v>
      </c>
      <c r="B92" s="55" t="s">
        <v>64</v>
      </c>
      <c r="C92" s="55" t="s">
        <v>801</v>
      </c>
      <c r="D92" s="73" t="s">
        <v>310</v>
      </c>
      <c r="E92" s="58" t="s">
        <v>345</v>
      </c>
      <c r="F92" s="58" t="s">
        <v>316</v>
      </c>
      <c r="G92" s="56" t="s">
        <v>89</v>
      </c>
      <c r="H92" s="58" t="s">
        <v>57</v>
      </c>
      <c r="I92" s="58" t="s">
        <v>339</v>
      </c>
      <c r="J92" s="58" t="s">
        <v>340</v>
      </c>
      <c r="K92" s="56" t="s">
        <v>83</v>
      </c>
      <c r="L92" s="56" t="s">
        <v>10</v>
      </c>
      <c r="M92" s="63" t="s">
        <v>10</v>
      </c>
      <c r="N92" s="229" t="s">
        <v>821</v>
      </c>
      <c r="O92" s="56" t="s">
        <v>83</v>
      </c>
      <c r="P92" s="56" t="s">
        <v>77</v>
      </c>
      <c r="Q92" s="63" t="s">
        <v>10</v>
      </c>
      <c r="R92" s="66" t="s">
        <v>822</v>
      </c>
      <c r="S92" s="56" t="s">
        <v>318</v>
      </c>
      <c r="T92" s="62" t="s">
        <v>341</v>
      </c>
      <c r="U92" s="62" t="s">
        <v>342</v>
      </c>
      <c r="V92" s="36"/>
      <c r="W92" s="36"/>
      <c r="X92" s="36"/>
      <c r="Y92" s="36"/>
      <c r="Z92" s="36"/>
      <c r="AA92" s="36"/>
      <c r="AB92" s="36"/>
      <c r="AC92" s="36"/>
      <c r="AD92" s="36"/>
      <c r="AE92" s="37"/>
      <c r="AF92" s="37"/>
      <c r="AG92" s="37"/>
      <c r="AH92" s="37"/>
      <c r="AI92" s="37"/>
      <c r="AJ92" s="37"/>
      <c r="AK92" s="37"/>
      <c r="AL92" s="37"/>
      <c r="AM92" s="37"/>
      <c r="AN92" s="36"/>
      <c r="AO92" s="36"/>
      <c r="AP92" s="36"/>
      <c r="AQ92" s="36"/>
      <c r="AR92" s="36"/>
      <c r="AS92" s="36"/>
      <c r="AT92" s="36"/>
      <c r="AU92" s="36"/>
      <c r="AV92" s="36"/>
    </row>
    <row r="93" spans="1:48" s="16" customFormat="1" ht="226" customHeight="1" x14ac:dyDescent="0.25">
      <c r="A93" s="225">
        <v>86</v>
      </c>
      <c r="B93" s="55" t="s">
        <v>65</v>
      </c>
      <c r="C93" s="65" t="s">
        <v>497</v>
      </c>
      <c r="D93" s="73" t="s">
        <v>498</v>
      </c>
      <c r="E93" s="58" t="s">
        <v>499</v>
      </c>
      <c r="F93" s="58" t="s">
        <v>500</v>
      </c>
      <c r="G93" s="56" t="s">
        <v>48</v>
      </c>
      <c r="H93" s="58" t="s">
        <v>57</v>
      </c>
      <c r="I93" s="58" t="s">
        <v>533</v>
      </c>
      <c r="J93" s="58" t="s">
        <v>823</v>
      </c>
      <c r="K93" s="56" t="s">
        <v>83</v>
      </c>
      <c r="L93" s="56" t="s">
        <v>10</v>
      </c>
      <c r="M93" s="63" t="s">
        <v>10</v>
      </c>
      <c r="N93" s="66" t="s">
        <v>534</v>
      </c>
      <c r="O93" s="56" t="s">
        <v>84</v>
      </c>
      <c r="P93" s="56" t="s">
        <v>77</v>
      </c>
      <c r="Q93" s="63" t="s">
        <v>11</v>
      </c>
      <c r="R93" s="66" t="s">
        <v>535</v>
      </c>
      <c r="S93" s="56" t="s">
        <v>536</v>
      </c>
      <c r="T93" s="62" t="s">
        <v>537</v>
      </c>
      <c r="U93" s="62" t="s">
        <v>538</v>
      </c>
      <c r="V93" s="36"/>
      <c r="W93" s="36"/>
      <c r="X93" s="36"/>
      <c r="Y93" s="36"/>
      <c r="Z93" s="36"/>
      <c r="AA93" s="36"/>
      <c r="AB93" s="36"/>
      <c r="AC93" s="36"/>
      <c r="AD93" s="36"/>
      <c r="AE93" s="37"/>
      <c r="AF93" s="37"/>
      <c r="AG93" s="37"/>
      <c r="AH93" s="37"/>
      <c r="AI93" s="37"/>
      <c r="AJ93" s="37"/>
      <c r="AK93" s="37"/>
      <c r="AL93" s="37"/>
      <c r="AM93" s="37"/>
      <c r="AN93" s="36"/>
      <c r="AO93" s="36"/>
      <c r="AP93" s="36"/>
      <c r="AQ93" s="36"/>
      <c r="AR93" s="36"/>
      <c r="AS93" s="36"/>
      <c r="AT93" s="36"/>
      <c r="AU93" s="36"/>
      <c r="AV93" s="36"/>
    </row>
    <row r="94" spans="1:48" s="16" customFormat="1" ht="226" customHeight="1" x14ac:dyDescent="0.25">
      <c r="A94" s="21">
        <v>87</v>
      </c>
      <c r="B94" s="55" t="s">
        <v>65</v>
      </c>
      <c r="C94" s="65" t="s">
        <v>497</v>
      </c>
      <c r="D94" s="73" t="s">
        <v>498</v>
      </c>
      <c r="E94" s="58" t="s">
        <v>499</v>
      </c>
      <c r="F94" s="58" t="s">
        <v>501</v>
      </c>
      <c r="G94" s="56" t="s">
        <v>48</v>
      </c>
      <c r="H94" s="58" t="s">
        <v>57</v>
      </c>
      <c r="I94" s="58" t="s">
        <v>824</v>
      </c>
      <c r="J94" s="58" t="s">
        <v>539</v>
      </c>
      <c r="K94" s="56" t="s">
        <v>82</v>
      </c>
      <c r="L94" s="56" t="s">
        <v>78</v>
      </c>
      <c r="M94" s="63" t="s">
        <v>85</v>
      </c>
      <c r="N94" s="66" t="s">
        <v>540</v>
      </c>
      <c r="O94" s="56" t="s">
        <v>83</v>
      </c>
      <c r="P94" s="56" t="s">
        <v>10</v>
      </c>
      <c r="Q94" s="63" t="s">
        <v>10</v>
      </c>
      <c r="R94" s="66" t="s">
        <v>541</v>
      </c>
      <c r="S94" s="56" t="s">
        <v>536</v>
      </c>
      <c r="T94" s="62" t="s">
        <v>542</v>
      </c>
      <c r="U94" s="62" t="s">
        <v>543</v>
      </c>
      <c r="V94" s="36"/>
      <c r="W94" s="36"/>
      <c r="X94" s="36"/>
      <c r="Y94" s="36"/>
      <c r="Z94" s="36"/>
      <c r="AA94" s="36"/>
      <c r="AB94" s="36"/>
      <c r="AC94" s="36"/>
      <c r="AD94" s="36"/>
      <c r="AE94" s="37"/>
      <c r="AF94" s="37"/>
      <c r="AG94" s="37"/>
      <c r="AH94" s="37"/>
      <c r="AI94" s="37"/>
      <c r="AJ94" s="37"/>
      <c r="AK94" s="37"/>
      <c r="AL94" s="37"/>
      <c r="AM94" s="37"/>
      <c r="AN94" s="36"/>
      <c r="AO94" s="36"/>
      <c r="AP94" s="36"/>
      <c r="AQ94" s="36"/>
      <c r="AR94" s="36"/>
      <c r="AS94" s="36"/>
      <c r="AT94" s="36"/>
      <c r="AU94" s="36"/>
      <c r="AV94" s="36"/>
    </row>
    <row r="95" spans="1:48" s="16" customFormat="1" ht="226" customHeight="1" x14ac:dyDescent="0.25">
      <c r="A95" s="225">
        <v>88</v>
      </c>
      <c r="B95" s="55" t="s">
        <v>65</v>
      </c>
      <c r="C95" s="65" t="s">
        <v>497</v>
      </c>
      <c r="D95" s="73" t="s">
        <v>498</v>
      </c>
      <c r="E95" s="58" t="s">
        <v>499</v>
      </c>
      <c r="F95" s="58" t="s">
        <v>502</v>
      </c>
      <c r="G95" s="56" t="s">
        <v>48</v>
      </c>
      <c r="H95" s="58" t="s">
        <v>57</v>
      </c>
      <c r="I95" s="58" t="s">
        <v>544</v>
      </c>
      <c r="J95" s="58" t="s">
        <v>823</v>
      </c>
      <c r="K95" s="56" t="s">
        <v>82</v>
      </c>
      <c r="L95" s="56" t="s">
        <v>80</v>
      </c>
      <c r="M95" s="63" t="s">
        <v>85</v>
      </c>
      <c r="N95" s="66" t="s">
        <v>545</v>
      </c>
      <c r="O95" s="56" t="s">
        <v>77</v>
      </c>
      <c r="P95" s="56" t="s">
        <v>10</v>
      </c>
      <c r="Q95" s="63" t="s">
        <v>10</v>
      </c>
      <c r="R95" s="66" t="s">
        <v>546</v>
      </c>
      <c r="S95" s="56" t="s">
        <v>536</v>
      </c>
      <c r="T95" s="62" t="s">
        <v>547</v>
      </c>
      <c r="U95" s="62" t="s">
        <v>548</v>
      </c>
      <c r="V95" s="36"/>
      <c r="W95" s="36"/>
      <c r="X95" s="36"/>
      <c r="Y95" s="36"/>
      <c r="Z95" s="36"/>
      <c r="AA95" s="36"/>
      <c r="AB95" s="36"/>
      <c r="AC95" s="36"/>
      <c r="AD95" s="36"/>
      <c r="AE95" s="37"/>
      <c r="AF95" s="37"/>
      <c r="AG95" s="37"/>
      <c r="AH95" s="37"/>
      <c r="AI95" s="37"/>
      <c r="AJ95" s="37"/>
      <c r="AK95" s="37"/>
      <c r="AL95" s="37"/>
      <c r="AM95" s="37"/>
      <c r="AN95" s="36"/>
      <c r="AO95" s="36"/>
      <c r="AP95" s="36"/>
      <c r="AQ95" s="36"/>
      <c r="AR95" s="36"/>
      <c r="AS95" s="36"/>
      <c r="AT95" s="36"/>
      <c r="AU95" s="36"/>
      <c r="AV95" s="36"/>
    </row>
    <row r="96" spans="1:48" s="16" customFormat="1" ht="226" customHeight="1" x14ac:dyDescent="0.25">
      <c r="A96" s="21">
        <v>89</v>
      </c>
      <c r="B96" s="55" t="s">
        <v>65</v>
      </c>
      <c r="C96" s="65" t="s">
        <v>497</v>
      </c>
      <c r="D96" s="73" t="s">
        <v>498</v>
      </c>
      <c r="E96" s="58" t="s">
        <v>499</v>
      </c>
      <c r="F96" s="58" t="s">
        <v>502</v>
      </c>
      <c r="G96" s="56" t="s">
        <v>48</v>
      </c>
      <c r="H96" s="58" t="s">
        <v>57</v>
      </c>
      <c r="I96" s="58" t="s">
        <v>544</v>
      </c>
      <c r="J96" s="58" t="s">
        <v>823</v>
      </c>
      <c r="K96" s="56" t="s">
        <v>82</v>
      </c>
      <c r="L96" s="56" t="s">
        <v>80</v>
      </c>
      <c r="M96" s="63" t="s">
        <v>85</v>
      </c>
      <c r="N96" s="66" t="s">
        <v>545</v>
      </c>
      <c r="O96" s="56" t="s">
        <v>77</v>
      </c>
      <c r="P96" s="56" t="s">
        <v>10</v>
      </c>
      <c r="Q96" s="63" t="s">
        <v>10</v>
      </c>
      <c r="R96" s="66" t="s">
        <v>825</v>
      </c>
      <c r="S96" s="56" t="s">
        <v>536</v>
      </c>
      <c r="T96" s="62" t="s">
        <v>549</v>
      </c>
      <c r="U96" s="62" t="s">
        <v>550</v>
      </c>
      <c r="V96" s="36"/>
      <c r="W96" s="36"/>
      <c r="X96" s="36"/>
      <c r="Y96" s="36"/>
      <c r="Z96" s="36"/>
      <c r="AA96" s="36"/>
      <c r="AB96" s="36"/>
      <c r="AC96" s="36"/>
      <c r="AD96" s="36"/>
      <c r="AE96" s="37"/>
      <c r="AF96" s="37"/>
      <c r="AG96" s="37"/>
      <c r="AH96" s="37"/>
      <c r="AI96" s="37"/>
      <c r="AJ96" s="37"/>
      <c r="AK96" s="37"/>
      <c r="AL96" s="37"/>
      <c r="AM96" s="37"/>
      <c r="AN96" s="36"/>
      <c r="AO96" s="36"/>
      <c r="AP96" s="36"/>
      <c r="AQ96" s="36"/>
      <c r="AR96" s="36"/>
      <c r="AS96" s="36"/>
      <c r="AT96" s="36"/>
      <c r="AU96" s="36"/>
      <c r="AV96" s="36"/>
    </row>
    <row r="97" spans="1:48" s="16" customFormat="1" ht="226" customHeight="1" x14ac:dyDescent="0.25">
      <c r="A97" s="225">
        <v>90</v>
      </c>
      <c r="B97" s="55" t="s">
        <v>65</v>
      </c>
      <c r="C97" s="65" t="s">
        <v>497</v>
      </c>
      <c r="D97" s="73" t="s">
        <v>498</v>
      </c>
      <c r="E97" s="58" t="s">
        <v>499</v>
      </c>
      <c r="F97" s="58" t="s">
        <v>502</v>
      </c>
      <c r="G97" s="56" t="s">
        <v>48</v>
      </c>
      <c r="H97" s="58" t="s">
        <v>57</v>
      </c>
      <c r="I97" s="58" t="s">
        <v>544</v>
      </c>
      <c r="J97" s="58" t="s">
        <v>823</v>
      </c>
      <c r="K97" s="56" t="s">
        <v>82</v>
      </c>
      <c r="L97" s="56" t="s">
        <v>80</v>
      </c>
      <c r="M97" s="63" t="s">
        <v>85</v>
      </c>
      <c r="N97" s="66" t="s">
        <v>545</v>
      </c>
      <c r="O97" s="56" t="s">
        <v>77</v>
      </c>
      <c r="P97" s="56" t="s">
        <v>10</v>
      </c>
      <c r="Q97" s="63" t="s">
        <v>10</v>
      </c>
      <c r="R97" s="66" t="s">
        <v>551</v>
      </c>
      <c r="S97" s="56" t="s">
        <v>536</v>
      </c>
      <c r="T97" s="62" t="s">
        <v>552</v>
      </c>
      <c r="U97" s="62" t="s">
        <v>553</v>
      </c>
      <c r="V97" s="36"/>
      <c r="W97" s="36"/>
      <c r="X97" s="36"/>
      <c r="Y97" s="36"/>
      <c r="Z97" s="36"/>
      <c r="AA97" s="36"/>
      <c r="AB97" s="36"/>
      <c r="AC97" s="36"/>
      <c r="AD97" s="36"/>
      <c r="AE97" s="37"/>
      <c r="AF97" s="37"/>
      <c r="AG97" s="37"/>
      <c r="AH97" s="37"/>
      <c r="AI97" s="37"/>
      <c r="AJ97" s="37"/>
      <c r="AK97" s="37"/>
      <c r="AL97" s="37"/>
      <c r="AM97" s="37"/>
      <c r="AN97" s="36"/>
      <c r="AO97" s="36"/>
      <c r="AP97" s="36"/>
      <c r="AQ97" s="36"/>
      <c r="AR97" s="36"/>
      <c r="AS97" s="36"/>
      <c r="AT97" s="36"/>
      <c r="AU97" s="36"/>
      <c r="AV97" s="36"/>
    </row>
    <row r="98" spans="1:48" s="16" customFormat="1" ht="226" customHeight="1" x14ac:dyDescent="0.25">
      <c r="A98" s="21">
        <v>91</v>
      </c>
      <c r="B98" s="55" t="s">
        <v>65</v>
      </c>
      <c r="C98" s="65" t="s">
        <v>497</v>
      </c>
      <c r="D98" s="73" t="s">
        <v>498</v>
      </c>
      <c r="E98" s="58" t="s">
        <v>499</v>
      </c>
      <c r="F98" s="58" t="s">
        <v>503</v>
      </c>
      <c r="G98" s="56" t="s">
        <v>49</v>
      </c>
      <c r="H98" s="58" t="s">
        <v>57</v>
      </c>
      <c r="I98" s="58" t="s">
        <v>554</v>
      </c>
      <c r="J98" s="58" t="s">
        <v>555</v>
      </c>
      <c r="K98" s="56" t="s">
        <v>82</v>
      </c>
      <c r="L98" s="56" t="s">
        <v>78</v>
      </c>
      <c r="M98" s="63" t="s">
        <v>85</v>
      </c>
      <c r="N98" s="66" t="s">
        <v>556</v>
      </c>
      <c r="O98" s="56" t="s">
        <v>77</v>
      </c>
      <c r="P98" s="56" t="s">
        <v>10</v>
      </c>
      <c r="Q98" s="63" t="s">
        <v>10</v>
      </c>
      <c r="R98" s="66" t="s">
        <v>557</v>
      </c>
      <c r="S98" s="56" t="s">
        <v>536</v>
      </c>
      <c r="T98" s="62" t="s">
        <v>558</v>
      </c>
      <c r="U98" s="62" t="s">
        <v>559</v>
      </c>
      <c r="V98" s="36"/>
      <c r="W98" s="36"/>
      <c r="X98" s="36"/>
      <c r="Y98" s="36"/>
      <c r="Z98" s="36"/>
      <c r="AA98" s="36"/>
      <c r="AB98" s="36"/>
      <c r="AC98" s="36"/>
      <c r="AD98" s="36"/>
      <c r="AE98" s="37"/>
      <c r="AF98" s="37"/>
      <c r="AG98" s="37"/>
      <c r="AH98" s="37"/>
      <c r="AI98" s="37"/>
      <c r="AJ98" s="37"/>
      <c r="AK98" s="37"/>
      <c r="AL98" s="37"/>
      <c r="AM98" s="37"/>
      <c r="AN98" s="36"/>
      <c r="AO98" s="36"/>
      <c r="AP98" s="36"/>
      <c r="AQ98" s="36"/>
      <c r="AR98" s="36"/>
      <c r="AS98" s="36"/>
      <c r="AT98" s="36"/>
      <c r="AU98" s="36"/>
      <c r="AV98" s="36"/>
    </row>
    <row r="99" spans="1:48" s="16" customFormat="1" ht="226" customHeight="1" x14ac:dyDescent="0.25">
      <c r="A99" s="225">
        <v>92</v>
      </c>
      <c r="B99" s="55" t="s">
        <v>65</v>
      </c>
      <c r="C99" s="65" t="s">
        <v>497</v>
      </c>
      <c r="D99" s="73" t="s">
        <v>498</v>
      </c>
      <c r="E99" s="58" t="s">
        <v>499</v>
      </c>
      <c r="F99" s="58" t="s">
        <v>503</v>
      </c>
      <c r="G99" s="56" t="s">
        <v>49</v>
      </c>
      <c r="H99" s="58" t="s">
        <v>57</v>
      </c>
      <c r="I99" s="58" t="s">
        <v>554</v>
      </c>
      <c r="J99" s="58" t="s">
        <v>555</v>
      </c>
      <c r="K99" s="56" t="s">
        <v>82</v>
      </c>
      <c r="L99" s="56" t="s">
        <v>78</v>
      </c>
      <c r="M99" s="63" t="s">
        <v>85</v>
      </c>
      <c r="N99" s="66" t="s">
        <v>556</v>
      </c>
      <c r="O99" s="56" t="s">
        <v>77</v>
      </c>
      <c r="P99" s="56" t="s">
        <v>10</v>
      </c>
      <c r="Q99" s="63" t="s">
        <v>10</v>
      </c>
      <c r="R99" s="66" t="s">
        <v>560</v>
      </c>
      <c r="S99" s="56" t="s">
        <v>536</v>
      </c>
      <c r="T99" s="62" t="s">
        <v>561</v>
      </c>
      <c r="U99" s="62" t="s">
        <v>562</v>
      </c>
      <c r="V99" s="36"/>
      <c r="W99" s="36"/>
      <c r="X99" s="36"/>
      <c r="Y99" s="36"/>
      <c r="Z99" s="36"/>
      <c r="AA99" s="36"/>
      <c r="AB99" s="36"/>
      <c r="AC99" s="36"/>
      <c r="AD99" s="36"/>
      <c r="AE99" s="37"/>
      <c r="AF99" s="37"/>
      <c r="AG99" s="37"/>
      <c r="AH99" s="37"/>
      <c r="AI99" s="37"/>
      <c r="AJ99" s="37"/>
      <c r="AK99" s="37"/>
      <c r="AL99" s="37"/>
      <c r="AM99" s="37"/>
      <c r="AN99" s="36"/>
      <c r="AO99" s="36"/>
      <c r="AP99" s="36"/>
      <c r="AQ99" s="36"/>
      <c r="AR99" s="36"/>
      <c r="AS99" s="36"/>
      <c r="AT99" s="36"/>
      <c r="AU99" s="36"/>
      <c r="AV99" s="36"/>
    </row>
    <row r="100" spans="1:48" s="16" customFormat="1" ht="226" customHeight="1" x14ac:dyDescent="0.25">
      <c r="A100" s="21">
        <v>93</v>
      </c>
      <c r="B100" s="55" t="s">
        <v>65</v>
      </c>
      <c r="C100" s="65" t="s">
        <v>497</v>
      </c>
      <c r="D100" s="73" t="s">
        <v>498</v>
      </c>
      <c r="E100" s="58" t="s">
        <v>499</v>
      </c>
      <c r="F100" s="58" t="s">
        <v>503</v>
      </c>
      <c r="G100" s="56" t="s">
        <v>49</v>
      </c>
      <c r="H100" s="58" t="s">
        <v>57</v>
      </c>
      <c r="I100" s="58" t="s">
        <v>554</v>
      </c>
      <c r="J100" s="58" t="s">
        <v>555</v>
      </c>
      <c r="K100" s="56" t="s">
        <v>82</v>
      </c>
      <c r="L100" s="56" t="s">
        <v>78</v>
      </c>
      <c r="M100" s="63" t="s">
        <v>85</v>
      </c>
      <c r="N100" s="66" t="s">
        <v>556</v>
      </c>
      <c r="O100" s="56" t="s">
        <v>77</v>
      </c>
      <c r="P100" s="56" t="s">
        <v>10</v>
      </c>
      <c r="Q100" s="63" t="s">
        <v>10</v>
      </c>
      <c r="R100" s="66" t="s">
        <v>563</v>
      </c>
      <c r="S100" s="56" t="s">
        <v>536</v>
      </c>
      <c r="T100" s="62" t="s">
        <v>564</v>
      </c>
      <c r="U100" s="62" t="s">
        <v>565</v>
      </c>
      <c r="V100" s="36"/>
      <c r="W100" s="36"/>
      <c r="X100" s="36"/>
      <c r="Y100" s="36"/>
      <c r="Z100" s="36"/>
      <c r="AA100" s="36"/>
      <c r="AB100" s="36"/>
      <c r="AC100" s="36"/>
      <c r="AD100" s="36"/>
      <c r="AE100" s="37"/>
      <c r="AF100" s="37"/>
      <c r="AG100" s="37"/>
      <c r="AH100" s="37"/>
      <c r="AI100" s="37"/>
      <c r="AJ100" s="37"/>
      <c r="AK100" s="37"/>
      <c r="AL100" s="37"/>
      <c r="AM100" s="37"/>
      <c r="AN100" s="36"/>
      <c r="AO100" s="36"/>
      <c r="AP100" s="36"/>
      <c r="AQ100" s="36"/>
      <c r="AR100" s="36"/>
      <c r="AS100" s="36"/>
      <c r="AT100" s="36"/>
      <c r="AU100" s="36"/>
      <c r="AV100" s="36"/>
    </row>
    <row r="101" spans="1:48" s="16" customFormat="1" ht="226" customHeight="1" x14ac:dyDescent="0.25">
      <c r="A101" s="225">
        <v>94</v>
      </c>
      <c r="B101" s="55" t="s">
        <v>65</v>
      </c>
      <c r="C101" s="65" t="s">
        <v>497</v>
      </c>
      <c r="D101" s="73" t="s">
        <v>498</v>
      </c>
      <c r="E101" s="58" t="s">
        <v>504</v>
      </c>
      <c r="F101" s="220" t="s">
        <v>505</v>
      </c>
      <c r="G101" s="56" t="s">
        <v>48</v>
      </c>
      <c r="H101" s="58" t="s">
        <v>57</v>
      </c>
      <c r="I101" s="58" t="s">
        <v>566</v>
      </c>
      <c r="J101" s="58" t="s">
        <v>567</v>
      </c>
      <c r="K101" s="56" t="s">
        <v>82</v>
      </c>
      <c r="L101" s="56" t="s">
        <v>78</v>
      </c>
      <c r="M101" s="63" t="s">
        <v>85</v>
      </c>
      <c r="N101" s="66" t="s">
        <v>568</v>
      </c>
      <c r="O101" s="56" t="s">
        <v>83</v>
      </c>
      <c r="P101" s="56" t="s">
        <v>77</v>
      </c>
      <c r="Q101" s="63" t="s">
        <v>11</v>
      </c>
      <c r="R101" s="66" t="s">
        <v>569</v>
      </c>
      <c r="S101" s="56" t="s">
        <v>536</v>
      </c>
      <c r="T101" s="62" t="s">
        <v>570</v>
      </c>
      <c r="U101" s="62" t="s">
        <v>571</v>
      </c>
      <c r="V101" s="36"/>
      <c r="W101" s="36"/>
      <c r="X101" s="36"/>
      <c r="Y101" s="36"/>
      <c r="Z101" s="36"/>
      <c r="AA101" s="36"/>
      <c r="AB101" s="36"/>
      <c r="AC101" s="36"/>
      <c r="AD101" s="36"/>
      <c r="AE101" s="37"/>
      <c r="AF101" s="37"/>
      <c r="AG101" s="37"/>
      <c r="AH101" s="37"/>
      <c r="AI101" s="37"/>
      <c r="AJ101" s="37"/>
      <c r="AK101" s="37"/>
      <c r="AL101" s="37"/>
      <c r="AM101" s="37"/>
      <c r="AN101" s="36"/>
      <c r="AO101" s="36"/>
      <c r="AP101" s="36"/>
      <c r="AQ101" s="36"/>
      <c r="AR101" s="36"/>
      <c r="AS101" s="36"/>
      <c r="AT101" s="36"/>
      <c r="AU101" s="36"/>
      <c r="AV101" s="36"/>
    </row>
    <row r="102" spans="1:48" s="16" customFormat="1" ht="226" customHeight="1" x14ac:dyDescent="0.25">
      <c r="A102" s="21">
        <v>95</v>
      </c>
      <c r="B102" s="55" t="s">
        <v>65</v>
      </c>
      <c r="C102" s="65" t="s">
        <v>497</v>
      </c>
      <c r="D102" s="73" t="s">
        <v>498</v>
      </c>
      <c r="E102" s="58" t="s">
        <v>504</v>
      </c>
      <c r="F102" s="220" t="s">
        <v>506</v>
      </c>
      <c r="G102" s="56" t="s">
        <v>48</v>
      </c>
      <c r="H102" s="58" t="s">
        <v>57</v>
      </c>
      <c r="I102" s="58" t="s">
        <v>554</v>
      </c>
      <c r="J102" s="58" t="s">
        <v>555</v>
      </c>
      <c r="K102" s="56" t="s">
        <v>82</v>
      </c>
      <c r="L102" s="56" t="s">
        <v>78</v>
      </c>
      <c r="M102" s="63" t="s">
        <v>85</v>
      </c>
      <c r="N102" s="66" t="s">
        <v>572</v>
      </c>
      <c r="O102" s="56" t="s">
        <v>83</v>
      </c>
      <c r="P102" s="56" t="s">
        <v>77</v>
      </c>
      <c r="Q102" s="63" t="s">
        <v>11</v>
      </c>
      <c r="R102" s="66" t="s">
        <v>573</v>
      </c>
      <c r="S102" s="56" t="s">
        <v>536</v>
      </c>
      <c r="T102" s="223" t="s">
        <v>558</v>
      </c>
      <c r="U102" s="223" t="s">
        <v>559</v>
      </c>
      <c r="V102" s="36"/>
      <c r="W102" s="36"/>
      <c r="X102" s="36"/>
      <c r="Y102" s="36"/>
      <c r="Z102" s="36"/>
      <c r="AA102" s="36"/>
      <c r="AB102" s="36"/>
      <c r="AC102" s="36"/>
      <c r="AD102" s="36"/>
      <c r="AE102" s="37"/>
      <c r="AF102" s="37"/>
      <c r="AG102" s="37"/>
      <c r="AH102" s="37"/>
      <c r="AI102" s="37"/>
      <c r="AJ102" s="37"/>
      <c r="AK102" s="37"/>
      <c r="AL102" s="37"/>
      <c r="AM102" s="37"/>
      <c r="AN102" s="36"/>
      <c r="AO102" s="36"/>
      <c r="AP102" s="36"/>
      <c r="AQ102" s="36"/>
      <c r="AR102" s="36"/>
      <c r="AS102" s="36"/>
      <c r="AT102" s="36"/>
      <c r="AU102" s="36"/>
      <c r="AV102" s="36"/>
    </row>
    <row r="103" spans="1:48" s="16" customFormat="1" ht="226" customHeight="1" x14ac:dyDescent="0.25">
      <c r="A103" s="225">
        <v>96</v>
      </c>
      <c r="B103" s="55" t="s">
        <v>65</v>
      </c>
      <c r="C103" s="65" t="s">
        <v>497</v>
      </c>
      <c r="D103" s="73" t="s">
        <v>498</v>
      </c>
      <c r="E103" s="58" t="s">
        <v>504</v>
      </c>
      <c r="F103" s="58" t="s">
        <v>507</v>
      </c>
      <c r="G103" s="56" t="s">
        <v>50</v>
      </c>
      <c r="H103" s="58" t="s">
        <v>57</v>
      </c>
      <c r="I103" s="56" t="s">
        <v>574</v>
      </c>
      <c r="J103" s="58" t="s">
        <v>575</v>
      </c>
      <c r="K103" s="56" t="s">
        <v>81</v>
      </c>
      <c r="L103" s="56" t="s">
        <v>80</v>
      </c>
      <c r="M103" s="63" t="s">
        <v>85</v>
      </c>
      <c r="N103" s="66" t="s">
        <v>576</v>
      </c>
      <c r="O103" s="56" t="s">
        <v>83</v>
      </c>
      <c r="P103" s="56" t="s">
        <v>77</v>
      </c>
      <c r="Q103" s="63" t="s">
        <v>11</v>
      </c>
      <c r="R103" s="66" t="s">
        <v>577</v>
      </c>
      <c r="S103" s="56" t="s">
        <v>536</v>
      </c>
      <c r="T103" s="62" t="s">
        <v>578</v>
      </c>
      <c r="U103" s="62" t="s">
        <v>826</v>
      </c>
      <c r="V103" s="36"/>
      <c r="W103" s="36"/>
      <c r="X103" s="36"/>
      <c r="Y103" s="36"/>
      <c r="Z103" s="36"/>
      <c r="AA103" s="36"/>
      <c r="AB103" s="36"/>
      <c r="AC103" s="36"/>
      <c r="AD103" s="36"/>
      <c r="AE103" s="37"/>
      <c r="AF103" s="37"/>
      <c r="AG103" s="37"/>
      <c r="AH103" s="37"/>
      <c r="AI103" s="37"/>
      <c r="AJ103" s="37"/>
      <c r="AK103" s="37"/>
      <c r="AL103" s="37"/>
      <c r="AM103" s="37"/>
      <c r="AN103" s="36"/>
      <c r="AO103" s="36"/>
      <c r="AP103" s="36"/>
      <c r="AQ103" s="36"/>
      <c r="AR103" s="36"/>
      <c r="AS103" s="36"/>
      <c r="AT103" s="36"/>
      <c r="AU103" s="36"/>
      <c r="AV103" s="36"/>
    </row>
    <row r="104" spans="1:48" s="16" customFormat="1" ht="226" customHeight="1" x14ac:dyDescent="0.25">
      <c r="A104" s="21">
        <v>97</v>
      </c>
      <c r="B104" s="55" t="s">
        <v>65</v>
      </c>
      <c r="C104" s="65" t="s">
        <v>497</v>
      </c>
      <c r="D104" s="73" t="s">
        <v>498</v>
      </c>
      <c r="E104" s="58" t="s">
        <v>504</v>
      </c>
      <c r="F104" s="58" t="s">
        <v>508</v>
      </c>
      <c r="G104" s="56" t="s">
        <v>89</v>
      </c>
      <c r="H104" s="58" t="s">
        <v>57</v>
      </c>
      <c r="I104" s="56" t="s">
        <v>827</v>
      </c>
      <c r="J104" s="56" t="s">
        <v>579</v>
      </c>
      <c r="K104" s="56" t="s">
        <v>81</v>
      </c>
      <c r="L104" s="56" t="s">
        <v>80</v>
      </c>
      <c r="M104" s="63" t="s">
        <v>85</v>
      </c>
      <c r="N104" s="66" t="s">
        <v>828</v>
      </c>
      <c r="O104" s="56" t="s">
        <v>83</v>
      </c>
      <c r="P104" s="56" t="s">
        <v>10</v>
      </c>
      <c r="Q104" s="63" t="s">
        <v>10</v>
      </c>
      <c r="R104" s="66" t="s">
        <v>580</v>
      </c>
      <c r="S104" s="56" t="s">
        <v>536</v>
      </c>
      <c r="T104" s="62" t="s">
        <v>581</v>
      </c>
      <c r="U104" s="62" t="s">
        <v>582</v>
      </c>
      <c r="V104" s="36"/>
      <c r="W104" s="36"/>
      <c r="X104" s="36"/>
      <c r="Y104" s="36"/>
      <c r="Z104" s="36"/>
      <c r="AA104" s="36"/>
      <c r="AB104" s="36"/>
      <c r="AC104" s="36"/>
      <c r="AD104" s="36"/>
      <c r="AE104" s="37"/>
      <c r="AF104" s="37"/>
      <c r="AG104" s="37"/>
      <c r="AH104" s="37"/>
      <c r="AI104" s="37"/>
      <c r="AJ104" s="37"/>
      <c r="AK104" s="37"/>
      <c r="AL104" s="37"/>
      <c r="AM104" s="37"/>
      <c r="AN104" s="36"/>
      <c r="AO104" s="36"/>
      <c r="AP104" s="36"/>
      <c r="AQ104" s="36"/>
      <c r="AR104" s="36"/>
      <c r="AS104" s="36"/>
      <c r="AT104" s="36"/>
      <c r="AU104" s="36"/>
      <c r="AV104" s="36"/>
    </row>
    <row r="105" spans="1:48" s="16" customFormat="1" ht="226" customHeight="1" x14ac:dyDescent="0.25">
      <c r="A105" s="225">
        <v>98</v>
      </c>
      <c r="B105" s="55" t="s">
        <v>65</v>
      </c>
      <c r="C105" s="65" t="s">
        <v>509</v>
      </c>
      <c r="D105" s="73" t="s">
        <v>510</v>
      </c>
      <c r="E105" s="58" t="s">
        <v>511</v>
      </c>
      <c r="F105" s="58" t="s">
        <v>512</v>
      </c>
      <c r="G105" s="56" t="s">
        <v>48</v>
      </c>
      <c r="H105" s="58" t="s">
        <v>60</v>
      </c>
      <c r="I105" s="58" t="s">
        <v>829</v>
      </c>
      <c r="J105" s="58" t="s">
        <v>830</v>
      </c>
      <c r="K105" s="56" t="s">
        <v>80</v>
      </c>
      <c r="L105" s="56" t="s">
        <v>78</v>
      </c>
      <c r="M105" s="63" t="s">
        <v>85</v>
      </c>
      <c r="N105" s="73" t="s">
        <v>583</v>
      </c>
      <c r="O105" s="56" t="s">
        <v>83</v>
      </c>
      <c r="P105" s="56" t="s">
        <v>10</v>
      </c>
      <c r="Q105" s="63" t="s">
        <v>10</v>
      </c>
      <c r="R105" s="66" t="s">
        <v>831</v>
      </c>
      <c r="S105" s="56" t="s">
        <v>584</v>
      </c>
      <c r="T105" s="62" t="s">
        <v>585</v>
      </c>
      <c r="U105" s="62" t="s">
        <v>586</v>
      </c>
      <c r="V105" s="36"/>
      <c r="W105" s="36"/>
      <c r="X105" s="36"/>
      <c r="Y105" s="36"/>
      <c r="Z105" s="36"/>
      <c r="AA105" s="36"/>
      <c r="AB105" s="36"/>
      <c r="AC105" s="36"/>
      <c r="AD105" s="36"/>
      <c r="AE105" s="37"/>
      <c r="AF105" s="37"/>
      <c r="AG105" s="37"/>
      <c r="AH105" s="37"/>
      <c r="AI105" s="37"/>
      <c r="AJ105" s="37"/>
      <c r="AK105" s="37"/>
      <c r="AL105" s="37"/>
      <c r="AM105" s="37"/>
      <c r="AN105" s="36"/>
      <c r="AO105" s="36"/>
      <c r="AP105" s="36"/>
      <c r="AQ105" s="36"/>
      <c r="AR105" s="36"/>
      <c r="AS105" s="36"/>
      <c r="AT105" s="36"/>
      <c r="AU105" s="36"/>
      <c r="AV105" s="36"/>
    </row>
    <row r="106" spans="1:48" s="16" customFormat="1" ht="226" customHeight="1" x14ac:dyDescent="0.25">
      <c r="A106" s="21">
        <v>99</v>
      </c>
      <c r="B106" s="55" t="s">
        <v>65</v>
      </c>
      <c r="C106" s="65" t="s">
        <v>509</v>
      </c>
      <c r="D106" s="73" t="s">
        <v>510</v>
      </c>
      <c r="E106" s="71" t="s">
        <v>511</v>
      </c>
      <c r="F106" s="58" t="s">
        <v>513</v>
      </c>
      <c r="G106" s="56" t="s">
        <v>48</v>
      </c>
      <c r="H106" s="58" t="s">
        <v>60</v>
      </c>
      <c r="I106" s="58" t="s">
        <v>587</v>
      </c>
      <c r="J106" s="58" t="s">
        <v>588</v>
      </c>
      <c r="K106" s="56" t="s">
        <v>82</v>
      </c>
      <c r="L106" s="56" t="s">
        <v>78</v>
      </c>
      <c r="M106" s="63" t="s">
        <v>85</v>
      </c>
      <c r="N106" s="73" t="s">
        <v>589</v>
      </c>
      <c r="O106" s="56" t="s">
        <v>83</v>
      </c>
      <c r="P106" s="56" t="s">
        <v>10</v>
      </c>
      <c r="Q106" s="63" t="s">
        <v>10</v>
      </c>
      <c r="R106" s="66" t="s">
        <v>832</v>
      </c>
      <c r="S106" s="56" t="s">
        <v>584</v>
      </c>
      <c r="T106" s="62" t="s">
        <v>585</v>
      </c>
      <c r="U106" s="62" t="s">
        <v>586</v>
      </c>
      <c r="V106" s="36"/>
      <c r="W106" s="36"/>
      <c r="X106" s="36"/>
      <c r="Y106" s="36"/>
      <c r="Z106" s="36"/>
      <c r="AA106" s="36"/>
      <c r="AB106" s="36"/>
      <c r="AC106" s="36"/>
      <c r="AD106" s="36"/>
      <c r="AE106" s="37"/>
      <c r="AF106" s="37"/>
      <c r="AG106" s="37"/>
      <c r="AH106" s="37"/>
      <c r="AI106" s="37"/>
      <c r="AJ106" s="37"/>
      <c r="AK106" s="37"/>
      <c r="AL106" s="37"/>
      <c r="AM106" s="37"/>
      <c r="AN106" s="36"/>
      <c r="AO106" s="36"/>
      <c r="AP106" s="36"/>
      <c r="AQ106" s="36"/>
      <c r="AR106" s="36"/>
      <c r="AS106" s="36"/>
      <c r="AT106" s="36"/>
      <c r="AU106" s="36"/>
      <c r="AV106" s="36"/>
    </row>
    <row r="107" spans="1:48" s="16" customFormat="1" ht="226" customHeight="1" x14ac:dyDescent="0.25">
      <c r="A107" s="225">
        <v>100</v>
      </c>
      <c r="B107" s="55" t="s">
        <v>65</v>
      </c>
      <c r="C107" s="65" t="s">
        <v>514</v>
      </c>
      <c r="D107" s="73" t="s">
        <v>510</v>
      </c>
      <c r="E107" s="71" t="s">
        <v>511</v>
      </c>
      <c r="F107" s="58" t="s">
        <v>515</v>
      </c>
      <c r="G107" s="56" t="s">
        <v>48</v>
      </c>
      <c r="H107" s="58" t="s">
        <v>60</v>
      </c>
      <c r="I107" s="58" t="s">
        <v>833</v>
      </c>
      <c r="J107" s="58" t="s">
        <v>590</v>
      </c>
      <c r="K107" s="56" t="s">
        <v>77</v>
      </c>
      <c r="L107" s="56" t="s">
        <v>80</v>
      </c>
      <c r="M107" s="63" t="s">
        <v>85</v>
      </c>
      <c r="N107" s="73" t="s">
        <v>583</v>
      </c>
      <c r="O107" s="56" t="s">
        <v>77</v>
      </c>
      <c r="P107" s="56" t="s">
        <v>10</v>
      </c>
      <c r="Q107" s="63" t="s">
        <v>10</v>
      </c>
      <c r="R107" s="66" t="s">
        <v>834</v>
      </c>
      <c r="S107" s="56" t="s">
        <v>584</v>
      </c>
      <c r="T107" s="62" t="s">
        <v>591</v>
      </c>
      <c r="U107" s="62" t="s">
        <v>586</v>
      </c>
      <c r="V107" s="36"/>
      <c r="W107" s="36"/>
      <c r="X107" s="36"/>
      <c r="Y107" s="36"/>
      <c r="Z107" s="36"/>
      <c r="AA107" s="36"/>
      <c r="AB107" s="36"/>
      <c r="AC107" s="36"/>
      <c r="AD107" s="36"/>
      <c r="AE107" s="37"/>
      <c r="AF107" s="37"/>
      <c r="AG107" s="37"/>
      <c r="AH107" s="37"/>
      <c r="AI107" s="37"/>
      <c r="AJ107" s="37"/>
      <c r="AK107" s="37"/>
      <c r="AL107" s="37"/>
      <c r="AM107" s="37"/>
      <c r="AN107" s="36"/>
      <c r="AO107" s="36"/>
      <c r="AP107" s="36"/>
      <c r="AQ107" s="36"/>
      <c r="AR107" s="36"/>
      <c r="AS107" s="36"/>
      <c r="AT107" s="36"/>
      <c r="AU107" s="36"/>
      <c r="AV107" s="36"/>
    </row>
    <row r="108" spans="1:48" s="16" customFormat="1" ht="226" customHeight="1" x14ac:dyDescent="0.25">
      <c r="A108" s="21">
        <v>101</v>
      </c>
      <c r="B108" s="55" t="s">
        <v>65</v>
      </c>
      <c r="C108" s="65" t="s">
        <v>514</v>
      </c>
      <c r="D108" s="73" t="s">
        <v>510</v>
      </c>
      <c r="E108" s="71" t="s">
        <v>511</v>
      </c>
      <c r="F108" s="58" t="s">
        <v>516</v>
      </c>
      <c r="G108" s="56" t="s">
        <v>48</v>
      </c>
      <c r="H108" s="58" t="s">
        <v>57</v>
      </c>
      <c r="I108" s="58" t="s">
        <v>835</v>
      </c>
      <c r="J108" s="58" t="s">
        <v>836</v>
      </c>
      <c r="K108" s="56" t="s">
        <v>77</v>
      </c>
      <c r="L108" s="56" t="s">
        <v>80</v>
      </c>
      <c r="M108" s="63" t="s">
        <v>85</v>
      </c>
      <c r="N108" s="66" t="s">
        <v>592</v>
      </c>
      <c r="O108" s="56" t="s">
        <v>77</v>
      </c>
      <c r="P108" s="56" t="s">
        <v>80</v>
      </c>
      <c r="Q108" s="63" t="s">
        <v>10</v>
      </c>
      <c r="R108" s="66" t="s">
        <v>593</v>
      </c>
      <c r="S108" s="56" t="s">
        <v>584</v>
      </c>
      <c r="T108" s="62" t="s">
        <v>585</v>
      </c>
      <c r="U108" s="62" t="s">
        <v>586</v>
      </c>
      <c r="V108" s="36"/>
      <c r="W108" s="36"/>
      <c r="X108" s="36"/>
      <c r="Y108" s="36"/>
      <c r="Z108" s="36"/>
      <c r="AA108" s="36"/>
      <c r="AB108" s="36"/>
      <c r="AC108" s="36"/>
      <c r="AD108" s="36"/>
      <c r="AE108" s="37"/>
      <c r="AF108" s="37"/>
      <c r="AG108" s="37"/>
      <c r="AH108" s="37"/>
      <c r="AI108" s="37"/>
      <c r="AJ108" s="37"/>
      <c r="AK108" s="37"/>
      <c r="AL108" s="37"/>
      <c r="AM108" s="37"/>
      <c r="AN108" s="36"/>
      <c r="AO108" s="36"/>
      <c r="AP108" s="36"/>
      <c r="AQ108" s="36"/>
      <c r="AR108" s="36"/>
      <c r="AS108" s="36"/>
      <c r="AT108" s="36"/>
      <c r="AU108" s="36"/>
      <c r="AV108" s="36"/>
    </row>
    <row r="109" spans="1:48" s="16" customFormat="1" ht="226" customHeight="1" x14ac:dyDescent="0.25">
      <c r="A109" s="225">
        <v>102</v>
      </c>
      <c r="B109" s="55" t="s">
        <v>65</v>
      </c>
      <c r="C109" s="64" t="s">
        <v>514</v>
      </c>
      <c r="D109" s="73" t="s">
        <v>510</v>
      </c>
      <c r="E109" s="71" t="s">
        <v>511</v>
      </c>
      <c r="F109" s="58" t="s">
        <v>837</v>
      </c>
      <c r="G109" s="56" t="s">
        <v>48</v>
      </c>
      <c r="H109" s="58" t="s">
        <v>57</v>
      </c>
      <c r="I109" s="58" t="s">
        <v>838</v>
      </c>
      <c r="J109" s="58" t="s">
        <v>594</v>
      </c>
      <c r="K109" s="58" t="s">
        <v>81</v>
      </c>
      <c r="L109" s="58" t="s">
        <v>78</v>
      </c>
      <c r="M109" s="63" t="s">
        <v>85</v>
      </c>
      <c r="N109" s="66" t="s">
        <v>839</v>
      </c>
      <c r="O109" s="56" t="s">
        <v>83</v>
      </c>
      <c r="P109" s="56" t="s">
        <v>10</v>
      </c>
      <c r="Q109" s="63" t="s">
        <v>10</v>
      </c>
      <c r="R109" s="66" t="s">
        <v>840</v>
      </c>
      <c r="S109" s="56" t="s">
        <v>584</v>
      </c>
      <c r="T109" s="62" t="s">
        <v>595</v>
      </c>
      <c r="U109" s="62" t="s">
        <v>596</v>
      </c>
      <c r="V109" s="36"/>
      <c r="W109" s="36"/>
      <c r="X109" s="36"/>
      <c r="Y109" s="36"/>
      <c r="Z109" s="36"/>
      <c r="AA109" s="36"/>
      <c r="AB109" s="36"/>
      <c r="AC109" s="36"/>
      <c r="AD109" s="36"/>
      <c r="AE109" s="37"/>
      <c r="AF109" s="37"/>
      <c r="AG109" s="37"/>
      <c r="AH109" s="37"/>
      <c r="AI109" s="37"/>
      <c r="AJ109" s="37"/>
      <c r="AK109" s="37"/>
      <c r="AL109" s="37"/>
      <c r="AM109" s="37"/>
      <c r="AN109" s="36"/>
      <c r="AO109" s="36"/>
      <c r="AP109" s="36"/>
      <c r="AQ109" s="36"/>
      <c r="AR109" s="36"/>
      <c r="AS109" s="36"/>
      <c r="AT109" s="36"/>
      <c r="AU109" s="36"/>
      <c r="AV109" s="36"/>
    </row>
    <row r="110" spans="1:48" s="16" customFormat="1" ht="226" customHeight="1" x14ac:dyDescent="0.25">
      <c r="A110" s="21">
        <v>103</v>
      </c>
      <c r="B110" s="55" t="s">
        <v>65</v>
      </c>
      <c r="C110" s="65" t="s">
        <v>527</v>
      </c>
      <c r="D110" s="73" t="s">
        <v>517</v>
      </c>
      <c r="E110" s="58" t="s">
        <v>518</v>
      </c>
      <c r="F110" s="58" t="s">
        <v>519</v>
      </c>
      <c r="G110" s="56" t="s">
        <v>48</v>
      </c>
      <c r="H110" s="58" t="s">
        <v>57</v>
      </c>
      <c r="I110" s="58" t="s">
        <v>597</v>
      </c>
      <c r="J110" s="58" t="s">
        <v>598</v>
      </c>
      <c r="K110" s="56" t="s">
        <v>83</v>
      </c>
      <c r="L110" s="56" t="s">
        <v>78</v>
      </c>
      <c r="M110" s="63" t="s">
        <v>85</v>
      </c>
      <c r="N110" s="66" t="s">
        <v>599</v>
      </c>
      <c r="O110" s="56" t="s">
        <v>77</v>
      </c>
      <c r="P110" s="56" t="s">
        <v>80</v>
      </c>
      <c r="Q110" s="63" t="s">
        <v>85</v>
      </c>
      <c r="R110" s="66" t="s">
        <v>841</v>
      </c>
      <c r="S110" s="56" t="s">
        <v>600</v>
      </c>
      <c r="T110" s="72" t="s">
        <v>601</v>
      </c>
      <c r="U110" s="62" t="s">
        <v>602</v>
      </c>
      <c r="V110" s="36"/>
      <c r="W110" s="36"/>
      <c r="X110" s="36"/>
      <c r="Y110" s="36"/>
      <c r="Z110" s="36"/>
      <c r="AA110" s="36"/>
      <c r="AB110" s="36"/>
      <c r="AC110" s="36"/>
      <c r="AD110" s="36"/>
      <c r="AE110" s="37"/>
      <c r="AF110" s="37"/>
      <c r="AG110" s="37"/>
      <c r="AH110" s="37"/>
      <c r="AI110" s="37"/>
      <c r="AJ110" s="37"/>
      <c r="AK110" s="37"/>
      <c r="AL110" s="37"/>
      <c r="AM110" s="37"/>
      <c r="AN110" s="36"/>
      <c r="AO110" s="36"/>
      <c r="AP110" s="36"/>
      <c r="AQ110" s="36"/>
      <c r="AR110" s="36"/>
      <c r="AS110" s="36"/>
      <c r="AT110" s="36"/>
      <c r="AU110" s="36"/>
      <c r="AV110" s="36"/>
    </row>
    <row r="111" spans="1:48" s="16" customFormat="1" ht="226" customHeight="1" x14ac:dyDescent="0.25">
      <c r="A111" s="225">
        <v>104</v>
      </c>
      <c r="B111" s="55" t="s">
        <v>65</v>
      </c>
      <c r="C111" s="65" t="s">
        <v>527</v>
      </c>
      <c r="D111" s="73" t="s">
        <v>517</v>
      </c>
      <c r="E111" s="58" t="s">
        <v>518</v>
      </c>
      <c r="F111" s="58" t="s">
        <v>519</v>
      </c>
      <c r="G111" s="56" t="s">
        <v>48</v>
      </c>
      <c r="H111" s="58" t="s">
        <v>57</v>
      </c>
      <c r="I111" s="58" t="s">
        <v>597</v>
      </c>
      <c r="J111" s="58" t="s">
        <v>598</v>
      </c>
      <c r="K111" s="56" t="s">
        <v>83</v>
      </c>
      <c r="L111" s="56" t="s">
        <v>78</v>
      </c>
      <c r="M111" s="63" t="s">
        <v>85</v>
      </c>
      <c r="N111" s="66" t="s">
        <v>599</v>
      </c>
      <c r="O111" s="56" t="s">
        <v>77</v>
      </c>
      <c r="P111" s="56" t="s">
        <v>78</v>
      </c>
      <c r="Q111" s="63" t="s">
        <v>85</v>
      </c>
      <c r="R111" s="66" t="s">
        <v>842</v>
      </c>
      <c r="S111" s="56" t="s">
        <v>600</v>
      </c>
      <c r="T111" s="72" t="s">
        <v>601</v>
      </c>
      <c r="U111" s="62" t="s">
        <v>602</v>
      </c>
      <c r="V111" s="36"/>
      <c r="W111" s="36"/>
      <c r="X111" s="36"/>
      <c r="Y111" s="36"/>
      <c r="Z111" s="36"/>
      <c r="AA111" s="36"/>
      <c r="AB111" s="36"/>
      <c r="AC111" s="36"/>
      <c r="AD111" s="36"/>
      <c r="AE111" s="37"/>
      <c r="AF111" s="37"/>
      <c r="AG111" s="37"/>
      <c r="AH111" s="37"/>
      <c r="AI111" s="37"/>
      <c r="AJ111" s="37"/>
      <c r="AK111" s="37"/>
      <c r="AL111" s="37"/>
      <c r="AM111" s="37"/>
      <c r="AN111" s="36"/>
      <c r="AO111" s="36"/>
      <c r="AP111" s="36"/>
      <c r="AQ111" s="36"/>
      <c r="AR111" s="36"/>
      <c r="AS111" s="36"/>
      <c r="AT111" s="36"/>
      <c r="AU111" s="36"/>
      <c r="AV111" s="36"/>
    </row>
    <row r="112" spans="1:48" s="16" customFormat="1" ht="226" customHeight="1" x14ac:dyDescent="0.25">
      <c r="A112" s="21">
        <v>105</v>
      </c>
      <c r="B112" s="55" t="s">
        <v>65</v>
      </c>
      <c r="C112" s="65" t="s">
        <v>527</v>
      </c>
      <c r="D112" s="73" t="s">
        <v>517</v>
      </c>
      <c r="E112" s="58" t="s">
        <v>518</v>
      </c>
      <c r="F112" s="58" t="s">
        <v>520</v>
      </c>
      <c r="G112" s="56" t="s">
        <v>48</v>
      </c>
      <c r="H112" s="58" t="s">
        <v>57</v>
      </c>
      <c r="I112" s="58" t="s">
        <v>603</v>
      </c>
      <c r="J112" s="58" t="s">
        <v>604</v>
      </c>
      <c r="K112" s="56" t="s">
        <v>82</v>
      </c>
      <c r="L112" s="56" t="s">
        <v>10</v>
      </c>
      <c r="M112" s="63" t="s">
        <v>10</v>
      </c>
      <c r="N112" s="66" t="s">
        <v>605</v>
      </c>
      <c r="O112" s="56" t="s">
        <v>82</v>
      </c>
      <c r="P112" s="56" t="s">
        <v>10</v>
      </c>
      <c r="Q112" s="63" t="s">
        <v>10</v>
      </c>
      <c r="R112" s="66" t="s">
        <v>843</v>
      </c>
      <c r="S112" s="56" t="s">
        <v>606</v>
      </c>
      <c r="T112" s="72" t="s">
        <v>601</v>
      </c>
      <c r="U112" s="62" t="s">
        <v>602</v>
      </c>
      <c r="V112" s="36"/>
      <c r="W112" s="36"/>
      <c r="X112" s="36"/>
      <c r="Y112" s="36"/>
      <c r="Z112" s="36"/>
      <c r="AA112" s="36"/>
      <c r="AB112" s="36"/>
      <c r="AC112" s="36"/>
      <c r="AD112" s="36"/>
      <c r="AE112" s="37"/>
      <c r="AF112" s="37"/>
      <c r="AG112" s="37"/>
      <c r="AH112" s="37"/>
      <c r="AI112" s="37"/>
      <c r="AJ112" s="37"/>
      <c r="AK112" s="37"/>
      <c r="AL112" s="37"/>
      <c r="AM112" s="37"/>
      <c r="AN112" s="36"/>
      <c r="AO112" s="36"/>
      <c r="AP112" s="36"/>
      <c r="AQ112" s="36"/>
      <c r="AR112" s="36"/>
      <c r="AS112" s="36"/>
      <c r="AT112" s="36"/>
      <c r="AU112" s="36"/>
      <c r="AV112" s="36"/>
    </row>
    <row r="113" spans="1:48" s="16" customFormat="1" ht="226" customHeight="1" x14ac:dyDescent="0.25">
      <c r="A113" s="225">
        <v>106</v>
      </c>
      <c r="B113" s="55" t="s">
        <v>65</v>
      </c>
      <c r="C113" s="65" t="s">
        <v>527</v>
      </c>
      <c r="D113" s="73" t="s">
        <v>517</v>
      </c>
      <c r="E113" s="58" t="s">
        <v>518</v>
      </c>
      <c r="F113" s="58" t="s">
        <v>521</v>
      </c>
      <c r="G113" s="56" t="s">
        <v>48</v>
      </c>
      <c r="H113" s="58" t="s">
        <v>57</v>
      </c>
      <c r="I113" s="58" t="s">
        <v>607</v>
      </c>
      <c r="J113" s="58" t="s">
        <v>608</v>
      </c>
      <c r="K113" s="56" t="s">
        <v>81</v>
      </c>
      <c r="L113" s="56" t="s">
        <v>78</v>
      </c>
      <c r="M113" s="63" t="s">
        <v>85</v>
      </c>
      <c r="N113" s="66" t="s">
        <v>609</v>
      </c>
      <c r="O113" s="56" t="s">
        <v>81</v>
      </c>
      <c r="P113" s="56" t="s">
        <v>78</v>
      </c>
      <c r="Q113" s="63" t="s">
        <v>85</v>
      </c>
      <c r="R113" s="66" t="s">
        <v>844</v>
      </c>
      <c r="S113" s="56" t="s">
        <v>606</v>
      </c>
      <c r="T113" s="72" t="s">
        <v>601</v>
      </c>
      <c r="U113" s="62" t="s">
        <v>602</v>
      </c>
      <c r="V113" s="36"/>
      <c r="W113" s="36"/>
      <c r="X113" s="36"/>
      <c r="Y113" s="36"/>
      <c r="Z113" s="36"/>
      <c r="AA113" s="36"/>
      <c r="AB113" s="36"/>
      <c r="AC113" s="36"/>
      <c r="AD113" s="36"/>
      <c r="AE113" s="37"/>
      <c r="AF113" s="37"/>
      <c r="AG113" s="37"/>
      <c r="AH113" s="37"/>
      <c r="AI113" s="37"/>
      <c r="AJ113" s="37"/>
      <c r="AK113" s="37"/>
      <c r="AL113" s="37"/>
      <c r="AM113" s="37"/>
      <c r="AN113" s="36"/>
      <c r="AO113" s="36"/>
      <c r="AP113" s="36"/>
      <c r="AQ113" s="36"/>
      <c r="AR113" s="36"/>
      <c r="AS113" s="36"/>
      <c r="AT113" s="36"/>
      <c r="AU113" s="36"/>
      <c r="AV113" s="36"/>
    </row>
    <row r="114" spans="1:48" s="16" customFormat="1" ht="226" customHeight="1" x14ac:dyDescent="0.25">
      <c r="A114" s="21">
        <v>107</v>
      </c>
      <c r="B114" s="55" t="s">
        <v>65</v>
      </c>
      <c r="C114" s="64" t="s">
        <v>527</v>
      </c>
      <c r="D114" s="73" t="s">
        <v>517</v>
      </c>
      <c r="E114" s="58" t="s">
        <v>518</v>
      </c>
      <c r="F114" s="58" t="s">
        <v>522</v>
      </c>
      <c r="G114" s="56" t="s">
        <v>48</v>
      </c>
      <c r="H114" s="58" t="s">
        <v>57</v>
      </c>
      <c r="I114" s="58" t="s">
        <v>610</v>
      </c>
      <c r="J114" s="58" t="s">
        <v>611</v>
      </c>
      <c r="K114" s="58" t="s">
        <v>81</v>
      </c>
      <c r="L114" s="58" t="s">
        <v>78</v>
      </c>
      <c r="M114" s="63" t="s">
        <v>85</v>
      </c>
      <c r="N114" s="73" t="s">
        <v>845</v>
      </c>
      <c r="O114" s="58" t="s">
        <v>81</v>
      </c>
      <c r="P114" s="58" t="s">
        <v>78</v>
      </c>
      <c r="Q114" s="58" t="s">
        <v>85</v>
      </c>
      <c r="R114" s="73" t="s">
        <v>846</v>
      </c>
      <c r="S114" s="58" t="s">
        <v>606</v>
      </c>
      <c r="T114" s="72" t="s">
        <v>612</v>
      </c>
      <c r="U114" s="62" t="s">
        <v>613</v>
      </c>
      <c r="V114" s="36"/>
      <c r="W114" s="36"/>
      <c r="X114" s="36"/>
      <c r="Y114" s="36"/>
      <c r="Z114" s="36"/>
      <c r="AA114" s="36"/>
      <c r="AB114" s="36"/>
      <c r="AC114" s="36"/>
      <c r="AD114" s="36"/>
      <c r="AE114" s="37"/>
      <c r="AF114" s="37"/>
      <c r="AG114" s="37"/>
      <c r="AH114" s="37"/>
      <c r="AI114" s="37"/>
      <c r="AJ114" s="37"/>
      <c r="AK114" s="37"/>
      <c r="AL114" s="37"/>
      <c r="AM114" s="37"/>
      <c r="AN114" s="36"/>
      <c r="AO114" s="36"/>
      <c r="AP114" s="36"/>
      <c r="AQ114" s="36"/>
      <c r="AR114" s="36"/>
      <c r="AS114" s="36"/>
      <c r="AT114" s="36"/>
      <c r="AU114" s="36"/>
      <c r="AV114" s="36"/>
    </row>
    <row r="115" spans="1:48" s="16" customFormat="1" ht="226" customHeight="1" x14ac:dyDescent="0.25">
      <c r="A115" s="225">
        <v>108</v>
      </c>
      <c r="B115" s="55" t="s">
        <v>65</v>
      </c>
      <c r="C115" s="64" t="s">
        <v>527</v>
      </c>
      <c r="D115" s="73" t="s">
        <v>517</v>
      </c>
      <c r="E115" s="58" t="s">
        <v>518</v>
      </c>
      <c r="F115" s="58" t="s">
        <v>523</v>
      </c>
      <c r="G115" s="56" t="s">
        <v>48</v>
      </c>
      <c r="H115" s="58" t="s">
        <v>57</v>
      </c>
      <c r="I115" s="58" t="s">
        <v>614</v>
      </c>
      <c r="J115" s="58" t="s">
        <v>615</v>
      </c>
      <c r="K115" s="58" t="s">
        <v>81</v>
      </c>
      <c r="L115" s="58" t="s">
        <v>78</v>
      </c>
      <c r="M115" s="58" t="s">
        <v>85</v>
      </c>
      <c r="N115" s="73" t="s">
        <v>616</v>
      </c>
      <c r="O115" s="58" t="s">
        <v>81</v>
      </c>
      <c r="P115" s="58" t="s">
        <v>78</v>
      </c>
      <c r="Q115" s="58" t="s">
        <v>85</v>
      </c>
      <c r="R115" s="73" t="s">
        <v>847</v>
      </c>
      <c r="S115" s="58" t="s">
        <v>606</v>
      </c>
      <c r="T115" s="72" t="s">
        <v>612</v>
      </c>
      <c r="U115" s="62" t="s">
        <v>613</v>
      </c>
      <c r="V115" s="36"/>
      <c r="W115" s="36"/>
      <c r="X115" s="36"/>
      <c r="Y115" s="36"/>
      <c r="Z115" s="36"/>
      <c r="AA115" s="36"/>
      <c r="AB115" s="36"/>
      <c r="AC115" s="36"/>
      <c r="AD115" s="36"/>
      <c r="AE115" s="37"/>
      <c r="AF115" s="37"/>
      <c r="AG115" s="37"/>
      <c r="AH115" s="37"/>
      <c r="AI115" s="37"/>
      <c r="AJ115" s="37"/>
      <c r="AK115" s="37"/>
      <c r="AL115" s="37"/>
      <c r="AM115" s="37"/>
      <c r="AN115" s="36"/>
      <c r="AO115" s="36"/>
      <c r="AP115" s="36"/>
      <c r="AQ115" s="36"/>
      <c r="AR115" s="36"/>
      <c r="AS115" s="36"/>
      <c r="AT115" s="36"/>
      <c r="AU115" s="36"/>
      <c r="AV115" s="36"/>
    </row>
    <row r="116" spans="1:48" s="16" customFormat="1" ht="226" customHeight="1" x14ac:dyDescent="0.25">
      <c r="A116" s="21">
        <v>109</v>
      </c>
      <c r="B116" s="55" t="s">
        <v>65</v>
      </c>
      <c r="C116" s="64" t="s">
        <v>527</v>
      </c>
      <c r="D116" s="73" t="s">
        <v>517</v>
      </c>
      <c r="E116" s="58" t="s">
        <v>518</v>
      </c>
      <c r="F116" s="58" t="s">
        <v>523</v>
      </c>
      <c r="G116" s="56" t="s">
        <v>48</v>
      </c>
      <c r="H116" s="58" t="s">
        <v>57</v>
      </c>
      <c r="I116" s="58" t="s">
        <v>614</v>
      </c>
      <c r="J116" s="58" t="s">
        <v>615</v>
      </c>
      <c r="K116" s="58" t="s">
        <v>81</v>
      </c>
      <c r="L116" s="58" t="s">
        <v>78</v>
      </c>
      <c r="M116" s="58" t="s">
        <v>85</v>
      </c>
      <c r="N116" s="73" t="s">
        <v>616</v>
      </c>
      <c r="O116" s="58" t="s">
        <v>81</v>
      </c>
      <c r="P116" s="58" t="s">
        <v>78</v>
      </c>
      <c r="Q116" s="58" t="s">
        <v>85</v>
      </c>
      <c r="R116" s="73" t="s">
        <v>848</v>
      </c>
      <c r="S116" s="58" t="s">
        <v>606</v>
      </c>
      <c r="T116" s="72" t="s">
        <v>601</v>
      </c>
      <c r="U116" s="62" t="s">
        <v>602</v>
      </c>
      <c r="V116" s="36"/>
      <c r="W116" s="36"/>
      <c r="X116" s="36"/>
      <c r="Y116" s="36"/>
      <c r="Z116" s="36"/>
      <c r="AA116" s="36"/>
      <c r="AB116" s="36"/>
      <c r="AC116" s="36"/>
      <c r="AD116" s="36"/>
      <c r="AE116" s="37"/>
      <c r="AF116" s="37"/>
      <c r="AG116" s="37"/>
      <c r="AH116" s="37"/>
      <c r="AI116" s="37"/>
      <c r="AJ116" s="37"/>
      <c r="AK116" s="37"/>
      <c r="AL116" s="37"/>
      <c r="AM116" s="37"/>
      <c r="AN116" s="36"/>
      <c r="AO116" s="36"/>
      <c r="AP116" s="36"/>
      <c r="AQ116" s="36"/>
      <c r="AR116" s="36"/>
      <c r="AS116" s="36"/>
      <c r="AT116" s="36"/>
      <c r="AU116" s="36"/>
      <c r="AV116" s="36"/>
    </row>
    <row r="117" spans="1:48" s="16" customFormat="1" ht="226" customHeight="1" x14ac:dyDescent="0.25">
      <c r="A117" s="225">
        <v>110</v>
      </c>
      <c r="B117" s="55" t="s">
        <v>65</v>
      </c>
      <c r="C117" s="64" t="s">
        <v>527</v>
      </c>
      <c r="D117" s="73" t="s">
        <v>517</v>
      </c>
      <c r="E117" s="58" t="s">
        <v>518</v>
      </c>
      <c r="F117" s="58" t="s">
        <v>524</v>
      </c>
      <c r="G117" s="56" t="s">
        <v>48</v>
      </c>
      <c r="H117" s="58" t="s">
        <v>57</v>
      </c>
      <c r="I117" s="58" t="s">
        <v>617</v>
      </c>
      <c r="J117" s="58" t="s">
        <v>618</v>
      </c>
      <c r="K117" s="58" t="s">
        <v>81</v>
      </c>
      <c r="L117" s="58" t="s">
        <v>78</v>
      </c>
      <c r="M117" s="58" t="s">
        <v>85</v>
      </c>
      <c r="N117" s="73" t="s">
        <v>619</v>
      </c>
      <c r="O117" s="58" t="s">
        <v>81</v>
      </c>
      <c r="P117" s="58" t="s">
        <v>78</v>
      </c>
      <c r="Q117" s="58" t="s">
        <v>85</v>
      </c>
      <c r="R117" s="73" t="s">
        <v>849</v>
      </c>
      <c r="S117" s="58" t="s">
        <v>606</v>
      </c>
      <c r="T117" s="72" t="s">
        <v>601</v>
      </c>
      <c r="U117" s="62" t="s">
        <v>602</v>
      </c>
      <c r="V117" s="36"/>
      <c r="W117" s="36"/>
      <c r="X117" s="36"/>
      <c r="Y117" s="36"/>
      <c r="Z117" s="36"/>
      <c r="AA117" s="36"/>
      <c r="AB117" s="36"/>
      <c r="AC117" s="36"/>
      <c r="AD117" s="36"/>
      <c r="AE117" s="37"/>
      <c r="AF117" s="37"/>
      <c r="AG117" s="37"/>
      <c r="AH117" s="37"/>
      <c r="AI117" s="37"/>
      <c r="AJ117" s="37"/>
      <c r="AK117" s="37"/>
      <c r="AL117" s="37"/>
      <c r="AM117" s="37"/>
      <c r="AN117" s="36"/>
      <c r="AO117" s="36"/>
      <c r="AP117" s="36"/>
      <c r="AQ117" s="36"/>
      <c r="AR117" s="36"/>
      <c r="AS117" s="36"/>
      <c r="AT117" s="36"/>
      <c r="AU117" s="36"/>
      <c r="AV117" s="36"/>
    </row>
    <row r="118" spans="1:48" s="16" customFormat="1" ht="226" customHeight="1" x14ac:dyDescent="0.25">
      <c r="A118" s="21">
        <v>111</v>
      </c>
      <c r="B118" s="55" t="s">
        <v>65</v>
      </c>
      <c r="C118" s="64" t="s">
        <v>527</v>
      </c>
      <c r="D118" s="73" t="s">
        <v>517</v>
      </c>
      <c r="E118" s="58" t="s">
        <v>518</v>
      </c>
      <c r="F118" s="58" t="s">
        <v>525</v>
      </c>
      <c r="G118" s="56" t="s">
        <v>48</v>
      </c>
      <c r="H118" s="58" t="s">
        <v>57</v>
      </c>
      <c r="I118" s="58" t="s">
        <v>620</v>
      </c>
      <c r="J118" s="58" t="s">
        <v>621</v>
      </c>
      <c r="K118" s="58" t="s">
        <v>81</v>
      </c>
      <c r="L118" s="58" t="s">
        <v>78</v>
      </c>
      <c r="M118" s="58" t="s">
        <v>85</v>
      </c>
      <c r="N118" s="73" t="s">
        <v>622</v>
      </c>
      <c r="O118" s="58" t="s">
        <v>81</v>
      </c>
      <c r="P118" s="58" t="s">
        <v>78</v>
      </c>
      <c r="Q118" s="58" t="s">
        <v>85</v>
      </c>
      <c r="R118" s="73" t="s">
        <v>850</v>
      </c>
      <c r="S118" s="58" t="s">
        <v>606</v>
      </c>
      <c r="T118" s="72" t="s">
        <v>601</v>
      </c>
      <c r="U118" s="62" t="s">
        <v>602</v>
      </c>
      <c r="V118" s="36"/>
      <c r="W118" s="36"/>
      <c r="X118" s="36"/>
      <c r="Y118" s="36"/>
      <c r="Z118" s="36"/>
      <c r="AA118" s="36"/>
      <c r="AB118" s="36"/>
      <c r="AC118" s="36"/>
      <c r="AD118" s="36"/>
      <c r="AE118" s="37"/>
      <c r="AF118" s="37"/>
      <c r="AG118" s="37"/>
      <c r="AH118" s="37"/>
      <c r="AI118" s="37"/>
      <c r="AJ118" s="37"/>
      <c r="AK118" s="37"/>
      <c r="AL118" s="37"/>
      <c r="AM118" s="37"/>
      <c r="AN118" s="36"/>
      <c r="AO118" s="36"/>
      <c r="AP118" s="36"/>
      <c r="AQ118" s="36"/>
      <c r="AR118" s="36"/>
      <c r="AS118" s="36"/>
      <c r="AT118" s="36"/>
      <c r="AU118" s="36"/>
      <c r="AV118" s="36"/>
    </row>
    <row r="119" spans="1:48" s="16" customFormat="1" ht="226" customHeight="1" x14ac:dyDescent="0.25">
      <c r="A119" s="225">
        <v>112</v>
      </c>
      <c r="B119" s="55" t="s">
        <v>65</v>
      </c>
      <c r="C119" s="64" t="s">
        <v>527</v>
      </c>
      <c r="D119" s="73" t="s">
        <v>517</v>
      </c>
      <c r="E119" s="58" t="s">
        <v>518</v>
      </c>
      <c r="F119" s="58" t="s">
        <v>526</v>
      </c>
      <c r="G119" s="56" t="s">
        <v>49</v>
      </c>
      <c r="H119" s="58" t="s">
        <v>59</v>
      </c>
      <c r="I119" s="58" t="s">
        <v>623</v>
      </c>
      <c r="J119" s="58" t="s">
        <v>624</v>
      </c>
      <c r="K119" s="58" t="s">
        <v>82</v>
      </c>
      <c r="L119" s="58" t="s">
        <v>10</v>
      </c>
      <c r="M119" s="58" t="s">
        <v>10</v>
      </c>
      <c r="N119" s="73" t="s">
        <v>625</v>
      </c>
      <c r="O119" s="58" t="s">
        <v>82</v>
      </c>
      <c r="P119" s="58" t="s">
        <v>10</v>
      </c>
      <c r="Q119" s="58" t="s">
        <v>10</v>
      </c>
      <c r="R119" s="73" t="s">
        <v>851</v>
      </c>
      <c r="S119" s="58" t="s">
        <v>606</v>
      </c>
      <c r="T119" s="72" t="s">
        <v>626</v>
      </c>
      <c r="U119" s="62" t="s">
        <v>627</v>
      </c>
      <c r="V119" s="36"/>
      <c r="W119" s="36"/>
      <c r="X119" s="36"/>
      <c r="Y119" s="36"/>
      <c r="Z119" s="36"/>
      <c r="AA119" s="36"/>
      <c r="AB119" s="36"/>
      <c r="AC119" s="36"/>
      <c r="AD119" s="36"/>
      <c r="AE119" s="37"/>
      <c r="AF119" s="37"/>
      <c r="AG119" s="37"/>
      <c r="AH119" s="37"/>
      <c r="AI119" s="37"/>
      <c r="AJ119" s="37"/>
      <c r="AK119" s="37"/>
      <c r="AL119" s="37"/>
      <c r="AM119" s="37"/>
      <c r="AN119" s="36"/>
      <c r="AO119" s="36"/>
      <c r="AP119" s="36"/>
      <c r="AQ119" s="36"/>
      <c r="AR119" s="36"/>
      <c r="AS119" s="36"/>
      <c r="AT119" s="36"/>
      <c r="AU119" s="36"/>
      <c r="AV119" s="36"/>
    </row>
    <row r="120" spans="1:48" s="16" customFormat="1" ht="226" customHeight="1" x14ac:dyDescent="0.25">
      <c r="A120" s="21">
        <v>113</v>
      </c>
      <c r="B120" s="55" t="s">
        <v>65</v>
      </c>
      <c r="C120" s="64" t="s">
        <v>527</v>
      </c>
      <c r="D120" s="73" t="s">
        <v>517</v>
      </c>
      <c r="E120" s="58" t="s">
        <v>518</v>
      </c>
      <c r="F120" s="58" t="s">
        <v>528</v>
      </c>
      <c r="G120" s="56" t="s">
        <v>49</v>
      </c>
      <c r="H120" s="58" t="s">
        <v>59</v>
      </c>
      <c r="I120" s="58" t="s">
        <v>628</v>
      </c>
      <c r="J120" s="58" t="s">
        <v>629</v>
      </c>
      <c r="K120" s="58" t="s">
        <v>82</v>
      </c>
      <c r="L120" s="58" t="s">
        <v>10</v>
      </c>
      <c r="M120" s="58" t="s">
        <v>10</v>
      </c>
      <c r="N120" s="73" t="s">
        <v>630</v>
      </c>
      <c r="O120" s="58" t="s">
        <v>82</v>
      </c>
      <c r="P120" s="58" t="s">
        <v>10</v>
      </c>
      <c r="Q120" s="58" t="s">
        <v>10</v>
      </c>
      <c r="R120" s="73" t="s">
        <v>852</v>
      </c>
      <c r="S120" s="58" t="s">
        <v>606</v>
      </c>
      <c r="T120" s="72" t="s">
        <v>631</v>
      </c>
      <c r="U120" s="62" t="s">
        <v>613</v>
      </c>
      <c r="V120" s="36"/>
      <c r="W120" s="36"/>
      <c r="X120" s="36"/>
      <c r="Y120" s="36"/>
      <c r="Z120" s="36"/>
      <c r="AA120" s="36"/>
      <c r="AB120" s="36"/>
      <c r="AC120" s="36"/>
      <c r="AD120" s="36"/>
      <c r="AE120" s="37"/>
      <c r="AF120" s="37"/>
      <c r="AG120" s="37"/>
      <c r="AH120" s="37"/>
      <c r="AI120" s="37"/>
      <c r="AJ120" s="37"/>
      <c r="AK120" s="37"/>
      <c r="AL120" s="37"/>
      <c r="AM120" s="37"/>
      <c r="AN120" s="36"/>
      <c r="AO120" s="36"/>
      <c r="AP120" s="36"/>
      <c r="AQ120" s="36"/>
      <c r="AR120" s="36"/>
      <c r="AS120" s="36"/>
      <c r="AT120" s="36"/>
      <c r="AU120" s="36"/>
      <c r="AV120" s="36"/>
    </row>
    <row r="121" spans="1:48" s="16" customFormat="1" ht="226" customHeight="1" x14ac:dyDescent="0.25">
      <c r="A121" s="225">
        <v>114</v>
      </c>
      <c r="B121" s="55" t="s">
        <v>65</v>
      </c>
      <c r="C121" s="64" t="s">
        <v>527</v>
      </c>
      <c r="D121" s="73" t="s">
        <v>517</v>
      </c>
      <c r="E121" s="58" t="s">
        <v>518</v>
      </c>
      <c r="F121" s="58" t="s">
        <v>529</v>
      </c>
      <c r="G121" s="56" t="s">
        <v>50</v>
      </c>
      <c r="H121" s="58" t="s">
        <v>59</v>
      </c>
      <c r="I121" s="58" t="s">
        <v>632</v>
      </c>
      <c r="J121" s="58" t="s">
        <v>633</v>
      </c>
      <c r="K121" s="58" t="s">
        <v>82</v>
      </c>
      <c r="L121" s="58" t="s">
        <v>10</v>
      </c>
      <c r="M121" s="58" t="s">
        <v>10</v>
      </c>
      <c r="N121" s="73" t="s">
        <v>634</v>
      </c>
      <c r="O121" s="58" t="s">
        <v>82</v>
      </c>
      <c r="P121" s="58" t="s">
        <v>10</v>
      </c>
      <c r="Q121" s="58" t="s">
        <v>10</v>
      </c>
      <c r="R121" s="73" t="s">
        <v>853</v>
      </c>
      <c r="S121" s="58" t="s">
        <v>606</v>
      </c>
      <c r="T121" s="72" t="s">
        <v>626</v>
      </c>
      <c r="U121" s="62" t="s">
        <v>635</v>
      </c>
      <c r="V121" s="36"/>
      <c r="W121" s="36"/>
      <c r="X121" s="36"/>
      <c r="Y121" s="36"/>
      <c r="Z121" s="36"/>
      <c r="AA121" s="36"/>
      <c r="AB121" s="36"/>
      <c r="AC121" s="36"/>
      <c r="AD121" s="36"/>
      <c r="AE121" s="37"/>
      <c r="AF121" s="37"/>
      <c r="AG121" s="37"/>
      <c r="AH121" s="37"/>
      <c r="AI121" s="37"/>
      <c r="AJ121" s="37"/>
      <c r="AK121" s="37"/>
      <c r="AL121" s="37"/>
      <c r="AM121" s="37"/>
      <c r="AN121" s="36"/>
      <c r="AO121" s="36"/>
      <c r="AP121" s="36"/>
      <c r="AQ121" s="36"/>
      <c r="AR121" s="36"/>
      <c r="AS121" s="36"/>
      <c r="AT121" s="36"/>
      <c r="AU121" s="36"/>
      <c r="AV121" s="36"/>
    </row>
    <row r="122" spans="1:48" s="16" customFormat="1" ht="226" customHeight="1" x14ac:dyDescent="0.25">
      <c r="A122" s="21">
        <v>115</v>
      </c>
      <c r="B122" s="55" t="s">
        <v>65</v>
      </c>
      <c r="C122" s="64" t="s">
        <v>527</v>
      </c>
      <c r="D122" s="73" t="s">
        <v>517</v>
      </c>
      <c r="E122" s="58" t="s">
        <v>518</v>
      </c>
      <c r="F122" s="58" t="s">
        <v>530</v>
      </c>
      <c r="G122" s="56" t="s">
        <v>48</v>
      </c>
      <c r="H122" s="58" t="s">
        <v>58</v>
      </c>
      <c r="I122" s="58" t="s">
        <v>636</v>
      </c>
      <c r="J122" s="58" t="s">
        <v>637</v>
      </c>
      <c r="K122" s="58" t="s">
        <v>82</v>
      </c>
      <c r="L122" s="58" t="s">
        <v>10</v>
      </c>
      <c r="M122" s="58" t="s">
        <v>10</v>
      </c>
      <c r="N122" s="73" t="s">
        <v>638</v>
      </c>
      <c r="O122" s="58" t="s">
        <v>82</v>
      </c>
      <c r="P122" s="58" t="s">
        <v>10</v>
      </c>
      <c r="Q122" s="58" t="s">
        <v>10</v>
      </c>
      <c r="R122" s="73" t="s">
        <v>854</v>
      </c>
      <c r="S122" s="58" t="s">
        <v>606</v>
      </c>
      <c r="T122" s="72" t="s">
        <v>601</v>
      </c>
      <c r="U122" s="62" t="s">
        <v>602</v>
      </c>
      <c r="V122" s="36"/>
      <c r="W122" s="36"/>
      <c r="X122" s="36"/>
      <c r="Y122" s="36"/>
      <c r="Z122" s="36"/>
      <c r="AA122" s="36"/>
      <c r="AB122" s="36"/>
      <c r="AC122" s="36"/>
      <c r="AD122" s="36"/>
      <c r="AE122" s="37"/>
      <c r="AF122" s="37"/>
      <c r="AG122" s="37"/>
      <c r="AH122" s="37"/>
      <c r="AI122" s="37"/>
      <c r="AJ122" s="37"/>
      <c r="AK122" s="37"/>
      <c r="AL122" s="37"/>
      <c r="AM122" s="37"/>
      <c r="AN122" s="36"/>
      <c r="AO122" s="36"/>
      <c r="AP122" s="36"/>
      <c r="AQ122" s="36"/>
      <c r="AR122" s="36"/>
      <c r="AS122" s="36"/>
      <c r="AT122" s="36"/>
      <c r="AU122" s="36"/>
      <c r="AV122" s="36"/>
    </row>
    <row r="123" spans="1:48" s="16" customFormat="1" ht="226" customHeight="1" x14ac:dyDescent="0.25">
      <c r="A123" s="225">
        <v>116</v>
      </c>
      <c r="B123" s="55" t="s">
        <v>65</v>
      </c>
      <c r="C123" s="64" t="s">
        <v>527</v>
      </c>
      <c r="D123" s="73" t="s">
        <v>517</v>
      </c>
      <c r="E123" s="58" t="s">
        <v>518</v>
      </c>
      <c r="F123" s="58" t="s">
        <v>531</v>
      </c>
      <c r="G123" s="56" t="s">
        <v>48</v>
      </c>
      <c r="H123" s="58" t="s">
        <v>57</v>
      </c>
      <c r="I123" s="58" t="s">
        <v>639</v>
      </c>
      <c r="J123" s="58" t="s">
        <v>640</v>
      </c>
      <c r="K123" s="58" t="s">
        <v>82</v>
      </c>
      <c r="L123" s="58" t="s">
        <v>10</v>
      </c>
      <c r="M123" s="58" t="s">
        <v>10</v>
      </c>
      <c r="N123" s="73" t="s">
        <v>641</v>
      </c>
      <c r="O123" s="58" t="s">
        <v>82</v>
      </c>
      <c r="P123" s="58" t="s">
        <v>10</v>
      </c>
      <c r="Q123" s="58" t="s">
        <v>10</v>
      </c>
      <c r="R123" s="73" t="s">
        <v>642</v>
      </c>
      <c r="S123" s="58" t="s">
        <v>606</v>
      </c>
      <c r="T123" s="72" t="s">
        <v>601</v>
      </c>
      <c r="U123" s="62" t="s">
        <v>602</v>
      </c>
      <c r="V123" s="36"/>
      <c r="W123" s="36"/>
      <c r="X123" s="36"/>
      <c r="Y123" s="36"/>
      <c r="Z123" s="36"/>
      <c r="AA123" s="36"/>
      <c r="AB123" s="36"/>
      <c r="AC123" s="36"/>
      <c r="AD123" s="36"/>
      <c r="AE123" s="37"/>
      <c r="AF123" s="37"/>
      <c r="AG123" s="37"/>
      <c r="AH123" s="37"/>
      <c r="AI123" s="37"/>
      <c r="AJ123" s="37"/>
      <c r="AK123" s="37"/>
      <c r="AL123" s="37"/>
      <c r="AM123" s="37"/>
      <c r="AN123" s="36"/>
      <c r="AO123" s="36"/>
      <c r="AP123" s="36"/>
      <c r="AQ123" s="36"/>
      <c r="AR123" s="36"/>
      <c r="AS123" s="36"/>
      <c r="AT123" s="36"/>
      <c r="AU123" s="36"/>
      <c r="AV123" s="36"/>
    </row>
    <row r="124" spans="1:48" s="16" customFormat="1" ht="226" customHeight="1" x14ac:dyDescent="0.25">
      <c r="A124" s="21">
        <v>117</v>
      </c>
      <c r="B124" s="55" t="s">
        <v>65</v>
      </c>
      <c r="C124" s="64" t="s">
        <v>527</v>
      </c>
      <c r="D124" s="73" t="s">
        <v>517</v>
      </c>
      <c r="E124" s="58" t="s">
        <v>518</v>
      </c>
      <c r="F124" s="58" t="s">
        <v>532</v>
      </c>
      <c r="G124" s="56" t="s">
        <v>48</v>
      </c>
      <c r="H124" s="58" t="s">
        <v>57</v>
      </c>
      <c r="I124" s="58" t="s">
        <v>643</v>
      </c>
      <c r="J124" s="58" t="s">
        <v>644</v>
      </c>
      <c r="K124" s="58" t="s">
        <v>81</v>
      </c>
      <c r="L124" s="58" t="s">
        <v>78</v>
      </c>
      <c r="M124" s="58" t="s">
        <v>85</v>
      </c>
      <c r="N124" s="73" t="s">
        <v>645</v>
      </c>
      <c r="O124" s="58" t="s">
        <v>81</v>
      </c>
      <c r="P124" s="58" t="s">
        <v>78</v>
      </c>
      <c r="Q124" s="58" t="s">
        <v>85</v>
      </c>
      <c r="R124" s="73" t="s">
        <v>646</v>
      </c>
      <c r="S124" s="58" t="s">
        <v>606</v>
      </c>
      <c r="T124" s="72" t="s">
        <v>601</v>
      </c>
      <c r="U124" s="62" t="s">
        <v>602</v>
      </c>
      <c r="V124" s="36"/>
      <c r="W124" s="36"/>
      <c r="X124" s="36"/>
      <c r="Y124" s="36"/>
      <c r="Z124" s="36"/>
      <c r="AA124" s="36"/>
      <c r="AB124" s="36"/>
      <c r="AC124" s="36"/>
      <c r="AD124" s="36"/>
      <c r="AE124" s="37"/>
      <c r="AF124" s="37"/>
      <c r="AG124" s="37"/>
      <c r="AH124" s="37"/>
      <c r="AI124" s="37"/>
      <c r="AJ124" s="37"/>
      <c r="AK124" s="37"/>
      <c r="AL124" s="37"/>
      <c r="AM124" s="37"/>
      <c r="AN124" s="36"/>
      <c r="AO124" s="36"/>
      <c r="AP124" s="36"/>
      <c r="AQ124" s="36"/>
      <c r="AR124" s="36"/>
      <c r="AS124" s="36"/>
      <c r="AT124" s="36"/>
      <c r="AU124" s="36"/>
      <c r="AV124" s="36"/>
    </row>
    <row r="125" spans="1:48" s="16" customFormat="1" ht="226" customHeight="1" x14ac:dyDescent="0.25">
      <c r="A125" s="225">
        <v>118</v>
      </c>
      <c r="B125" s="55" t="s">
        <v>66</v>
      </c>
      <c r="C125" s="55" t="s">
        <v>654</v>
      </c>
      <c r="D125" s="73" t="s">
        <v>655</v>
      </c>
      <c r="E125" s="58" t="s">
        <v>656</v>
      </c>
      <c r="F125" s="58" t="s">
        <v>855</v>
      </c>
      <c r="G125" s="56" t="s">
        <v>48</v>
      </c>
      <c r="H125" s="58" t="s">
        <v>59</v>
      </c>
      <c r="I125" s="58" t="s">
        <v>672</v>
      </c>
      <c r="J125" s="58" t="s">
        <v>673</v>
      </c>
      <c r="K125" s="56" t="s">
        <v>83</v>
      </c>
      <c r="L125" s="56" t="s">
        <v>77</v>
      </c>
      <c r="M125" s="63" t="s">
        <v>10</v>
      </c>
      <c r="N125" s="56" t="s">
        <v>692</v>
      </c>
      <c r="O125" s="56" t="s">
        <v>77</v>
      </c>
      <c r="P125" s="56" t="s">
        <v>10</v>
      </c>
      <c r="Q125" s="63" t="s">
        <v>10</v>
      </c>
      <c r="R125" s="56" t="s">
        <v>856</v>
      </c>
      <c r="S125" s="56" t="s">
        <v>674</v>
      </c>
      <c r="T125" s="62" t="s">
        <v>675</v>
      </c>
      <c r="U125" s="62" t="s">
        <v>676</v>
      </c>
      <c r="V125" s="36"/>
      <c r="W125" s="36"/>
      <c r="X125" s="36"/>
      <c r="Y125" s="36"/>
      <c r="Z125" s="36"/>
      <c r="AA125" s="36"/>
      <c r="AB125" s="36"/>
      <c r="AC125" s="36"/>
      <c r="AD125" s="36"/>
      <c r="AE125" s="37"/>
      <c r="AF125" s="37"/>
      <c r="AG125" s="37"/>
      <c r="AH125" s="37"/>
      <c r="AI125" s="37"/>
      <c r="AJ125" s="37"/>
      <c r="AK125" s="37"/>
      <c r="AL125" s="37"/>
      <c r="AM125" s="37"/>
      <c r="AN125" s="36"/>
      <c r="AO125" s="36"/>
      <c r="AP125" s="36"/>
      <c r="AQ125" s="36"/>
      <c r="AR125" s="36"/>
      <c r="AS125" s="36"/>
      <c r="AT125" s="36"/>
      <c r="AU125" s="36"/>
      <c r="AV125" s="36"/>
    </row>
    <row r="126" spans="1:48" s="16" customFormat="1" ht="226" customHeight="1" x14ac:dyDescent="0.25">
      <c r="A126" s="21">
        <v>119</v>
      </c>
      <c r="B126" s="55" t="s">
        <v>66</v>
      </c>
      <c r="C126" s="55" t="s">
        <v>654</v>
      </c>
      <c r="D126" s="73" t="s">
        <v>655</v>
      </c>
      <c r="E126" s="58" t="s">
        <v>657</v>
      </c>
      <c r="F126" s="58" t="s">
        <v>658</v>
      </c>
      <c r="G126" s="56" t="s">
        <v>89</v>
      </c>
      <c r="H126" s="58" t="s">
        <v>59</v>
      </c>
      <c r="I126" s="58" t="s">
        <v>677</v>
      </c>
      <c r="J126" s="58" t="s">
        <v>857</v>
      </c>
      <c r="K126" s="56" t="s">
        <v>83</v>
      </c>
      <c r="L126" s="56" t="s">
        <v>77</v>
      </c>
      <c r="M126" s="63" t="s">
        <v>11</v>
      </c>
      <c r="N126" s="56" t="s">
        <v>693</v>
      </c>
      <c r="O126" s="56" t="s">
        <v>83</v>
      </c>
      <c r="P126" s="56" t="s">
        <v>76</v>
      </c>
      <c r="Q126" s="63" t="s">
        <v>11</v>
      </c>
      <c r="R126" s="56" t="s">
        <v>709</v>
      </c>
      <c r="S126" s="56" t="s">
        <v>681</v>
      </c>
      <c r="T126" s="62" t="s">
        <v>858</v>
      </c>
      <c r="U126" s="62" t="s">
        <v>676</v>
      </c>
      <c r="V126" s="36"/>
      <c r="W126" s="36"/>
      <c r="X126" s="36"/>
      <c r="Y126" s="36"/>
      <c r="Z126" s="36"/>
      <c r="AA126" s="36"/>
      <c r="AB126" s="36"/>
      <c r="AC126" s="36"/>
      <c r="AD126" s="36"/>
      <c r="AE126" s="37"/>
      <c r="AF126" s="37"/>
      <c r="AG126" s="37"/>
      <c r="AH126" s="37"/>
      <c r="AI126" s="37"/>
      <c r="AJ126" s="37"/>
      <c r="AK126" s="37"/>
      <c r="AL126" s="37"/>
      <c r="AM126" s="37"/>
      <c r="AN126" s="36"/>
      <c r="AO126" s="36"/>
      <c r="AP126" s="36"/>
      <c r="AQ126" s="36"/>
      <c r="AR126" s="36"/>
      <c r="AS126" s="36"/>
      <c r="AT126" s="36"/>
      <c r="AU126" s="36"/>
      <c r="AV126" s="36"/>
    </row>
    <row r="127" spans="1:48" s="16" customFormat="1" ht="226" customHeight="1" x14ac:dyDescent="0.25">
      <c r="A127" s="225">
        <v>120</v>
      </c>
      <c r="B127" s="55" t="s">
        <v>66</v>
      </c>
      <c r="C127" s="55" t="s">
        <v>654</v>
      </c>
      <c r="D127" s="73" t="s">
        <v>655</v>
      </c>
      <c r="E127" s="58" t="s">
        <v>659</v>
      </c>
      <c r="F127" s="58" t="s">
        <v>859</v>
      </c>
      <c r="G127" s="56" t="s">
        <v>48</v>
      </c>
      <c r="H127" s="58" t="s">
        <v>57</v>
      </c>
      <c r="I127" s="58" t="s">
        <v>678</v>
      </c>
      <c r="J127" s="58" t="s">
        <v>679</v>
      </c>
      <c r="K127" s="56" t="s">
        <v>83</v>
      </c>
      <c r="L127" s="56" t="s">
        <v>10</v>
      </c>
      <c r="M127" s="63" t="s">
        <v>10</v>
      </c>
      <c r="N127" s="56" t="s">
        <v>694</v>
      </c>
      <c r="O127" s="56" t="s">
        <v>83</v>
      </c>
      <c r="P127" s="56" t="s">
        <v>10</v>
      </c>
      <c r="Q127" s="63" t="s">
        <v>11</v>
      </c>
      <c r="R127" s="56" t="s">
        <v>708</v>
      </c>
      <c r="S127" s="56" t="s">
        <v>680</v>
      </c>
      <c r="T127" s="62" t="s">
        <v>858</v>
      </c>
      <c r="U127" s="62" t="s">
        <v>676</v>
      </c>
      <c r="V127" s="36"/>
      <c r="W127" s="36"/>
      <c r="X127" s="36"/>
      <c r="Y127" s="36"/>
      <c r="Z127" s="36"/>
      <c r="AA127" s="36"/>
      <c r="AB127" s="36"/>
      <c r="AC127" s="36"/>
      <c r="AD127" s="36"/>
      <c r="AE127" s="37"/>
      <c r="AF127" s="37"/>
      <c r="AG127" s="37"/>
      <c r="AH127" s="37"/>
      <c r="AI127" s="37"/>
      <c r="AJ127" s="37"/>
      <c r="AK127" s="37"/>
      <c r="AL127" s="37"/>
      <c r="AM127" s="37"/>
      <c r="AN127" s="36"/>
      <c r="AO127" s="36"/>
      <c r="AP127" s="36"/>
      <c r="AQ127" s="36"/>
      <c r="AR127" s="36"/>
      <c r="AS127" s="36"/>
      <c r="AT127" s="36"/>
      <c r="AU127" s="36"/>
      <c r="AV127" s="36"/>
    </row>
    <row r="128" spans="1:48" s="16" customFormat="1" ht="226" customHeight="1" x14ac:dyDescent="0.25">
      <c r="A128" s="21">
        <v>121</v>
      </c>
      <c r="B128" s="55" t="s">
        <v>66</v>
      </c>
      <c r="C128" s="55" t="s">
        <v>654</v>
      </c>
      <c r="D128" s="73" t="s">
        <v>655</v>
      </c>
      <c r="E128" s="58" t="s">
        <v>660</v>
      </c>
      <c r="F128" s="58" t="s">
        <v>664</v>
      </c>
      <c r="G128" s="56" t="s">
        <v>48</v>
      </c>
      <c r="H128" s="58" t="s">
        <v>59</v>
      </c>
      <c r="I128" s="58" t="s">
        <v>860</v>
      </c>
      <c r="J128" s="58" t="s">
        <v>861</v>
      </c>
      <c r="K128" s="56" t="s">
        <v>82</v>
      </c>
      <c r="L128" s="56" t="s">
        <v>78</v>
      </c>
      <c r="M128" s="63" t="s">
        <v>85</v>
      </c>
      <c r="N128" s="56" t="s">
        <v>695</v>
      </c>
      <c r="O128" s="56" t="s">
        <v>82</v>
      </c>
      <c r="P128" s="56" t="s">
        <v>78</v>
      </c>
      <c r="Q128" s="63" t="s">
        <v>10</v>
      </c>
      <c r="R128" s="56" t="s">
        <v>707</v>
      </c>
      <c r="S128" s="56" t="s">
        <v>681</v>
      </c>
      <c r="T128" s="62" t="s">
        <v>682</v>
      </c>
      <c r="U128" s="62" t="s">
        <v>676</v>
      </c>
      <c r="V128" s="36"/>
      <c r="W128" s="36"/>
      <c r="X128" s="36"/>
      <c r="Y128" s="36"/>
      <c r="Z128" s="36"/>
      <c r="AA128" s="36"/>
      <c r="AB128" s="36"/>
      <c r="AC128" s="36"/>
      <c r="AD128" s="36"/>
      <c r="AE128" s="37"/>
      <c r="AF128" s="37"/>
      <c r="AG128" s="37"/>
      <c r="AH128" s="37"/>
      <c r="AI128" s="37"/>
      <c r="AJ128" s="37"/>
      <c r="AK128" s="37"/>
      <c r="AL128" s="37"/>
      <c r="AM128" s="37"/>
      <c r="AN128" s="36"/>
      <c r="AO128" s="36"/>
      <c r="AP128" s="36"/>
      <c r="AQ128" s="36"/>
      <c r="AR128" s="36"/>
      <c r="AS128" s="36"/>
      <c r="AT128" s="36"/>
      <c r="AU128" s="36"/>
      <c r="AV128" s="36"/>
    </row>
    <row r="129" spans="1:48" s="16" customFormat="1" ht="226" customHeight="1" x14ac:dyDescent="0.25">
      <c r="A129" s="225">
        <v>122</v>
      </c>
      <c r="B129" s="55" t="s">
        <v>66</v>
      </c>
      <c r="C129" s="55" t="s">
        <v>654</v>
      </c>
      <c r="D129" s="73" t="s">
        <v>655</v>
      </c>
      <c r="E129" s="58" t="s">
        <v>661</v>
      </c>
      <c r="F129" s="58" t="s">
        <v>662</v>
      </c>
      <c r="G129" s="56" t="s">
        <v>50</v>
      </c>
      <c r="H129" s="58" t="s">
        <v>59</v>
      </c>
      <c r="I129" s="58" t="s">
        <v>862</v>
      </c>
      <c r="J129" s="58" t="s">
        <v>863</v>
      </c>
      <c r="K129" s="56" t="s">
        <v>82</v>
      </c>
      <c r="L129" s="56" t="s">
        <v>78</v>
      </c>
      <c r="M129" s="63" t="s">
        <v>10</v>
      </c>
      <c r="N129" s="56" t="s">
        <v>696</v>
      </c>
      <c r="O129" s="56" t="s">
        <v>77</v>
      </c>
      <c r="P129" s="56" t="s">
        <v>10</v>
      </c>
      <c r="Q129" s="63" t="s">
        <v>10</v>
      </c>
      <c r="R129" s="56" t="s">
        <v>706</v>
      </c>
      <c r="S129" s="56" t="s">
        <v>683</v>
      </c>
      <c r="T129" s="62" t="s">
        <v>684</v>
      </c>
      <c r="U129" s="62" t="s">
        <v>676</v>
      </c>
      <c r="V129" s="36"/>
      <c r="W129" s="36"/>
      <c r="X129" s="36"/>
      <c r="Y129" s="36"/>
      <c r="Z129" s="36"/>
      <c r="AA129" s="36"/>
      <c r="AB129" s="36"/>
      <c r="AC129" s="36"/>
      <c r="AD129" s="36"/>
      <c r="AE129" s="37"/>
      <c r="AF129" s="37"/>
      <c r="AG129" s="37"/>
      <c r="AH129" s="37"/>
      <c r="AI129" s="37"/>
      <c r="AJ129" s="37"/>
      <c r="AK129" s="37"/>
      <c r="AL129" s="37"/>
      <c r="AM129" s="37"/>
      <c r="AN129" s="36"/>
      <c r="AO129" s="36"/>
      <c r="AP129" s="36"/>
      <c r="AQ129" s="36"/>
      <c r="AR129" s="36"/>
      <c r="AS129" s="36"/>
      <c r="AT129" s="36"/>
      <c r="AU129" s="36"/>
      <c r="AV129" s="36"/>
    </row>
    <row r="130" spans="1:48" s="16" customFormat="1" ht="226" customHeight="1" x14ac:dyDescent="0.25">
      <c r="A130" s="21">
        <v>123</v>
      </c>
      <c r="B130" s="55" t="s">
        <v>66</v>
      </c>
      <c r="C130" s="55" t="s">
        <v>654</v>
      </c>
      <c r="D130" s="73" t="s">
        <v>655</v>
      </c>
      <c r="E130" s="58" t="s">
        <v>663</v>
      </c>
      <c r="F130" s="58" t="s">
        <v>664</v>
      </c>
      <c r="G130" s="56" t="s">
        <v>48</v>
      </c>
      <c r="H130" s="58" t="s">
        <v>59</v>
      </c>
      <c r="I130" s="58" t="s">
        <v>864</v>
      </c>
      <c r="J130" s="58" t="s">
        <v>861</v>
      </c>
      <c r="K130" s="56" t="s">
        <v>82</v>
      </c>
      <c r="L130" s="56" t="s">
        <v>78</v>
      </c>
      <c r="M130" s="63" t="s">
        <v>85</v>
      </c>
      <c r="N130" s="56" t="s">
        <v>697</v>
      </c>
      <c r="O130" s="56" t="s">
        <v>82</v>
      </c>
      <c r="P130" s="56" t="s">
        <v>78</v>
      </c>
      <c r="Q130" s="63" t="s">
        <v>10</v>
      </c>
      <c r="R130" s="56" t="s">
        <v>705</v>
      </c>
      <c r="S130" s="56" t="s">
        <v>681</v>
      </c>
      <c r="T130" s="62" t="s">
        <v>685</v>
      </c>
      <c r="U130" s="62" t="s">
        <v>676</v>
      </c>
      <c r="V130" s="36"/>
      <c r="W130" s="36"/>
      <c r="X130" s="36"/>
      <c r="Y130" s="36"/>
      <c r="Z130" s="36"/>
      <c r="AA130" s="36"/>
      <c r="AB130" s="36"/>
      <c r="AC130" s="36"/>
      <c r="AD130" s="36"/>
      <c r="AE130" s="37"/>
      <c r="AF130" s="37"/>
      <c r="AG130" s="37"/>
      <c r="AH130" s="37"/>
      <c r="AI130" s="37"/>
      <c r="AJ130" s="37"/>
      <c r="AK130" s="37"/>
      <c r="AL130" s="37"/>
      <c r="AM130" s="37"/>
      <c r="AN130" s="36"/>
      <c r="AO130" s="36"/>
      <c r="AP130" s="36"/>
      <c r="AQ130" s="36"/>
      <c r="AR130" s="36"/>
      <c r="AS130" s="36"/>
      <c r="AT130" s="36"/>
      <c r="AU130" s="36"/>
      <c r="AV130" s="36"/>
    </row>
    <row r="131" spans="1:48" s="16" customFormat="1" ht="226" customHeight="1" x14ac:dyDescent="0.25">
      <c r="A131" s="225">
        <v>124</v>
      </c>
      <c r="B131" s="55" t="s">
        <v>66</v>
      </c>
      <c r="C131" s="55" t="s">
        <v>654</v>
      </c>
      <c r="D131" s="73" t="s">
        <v>655</v>
      </c>
      <c r="E131" s="58" t="s">
        <v>665</v>
      </c>
      <c r="F131" s="58" t="s">
        <v>664</v>
      </c>
      <c r="G131" s="56" t="s">
        <v>48</v>
      </c>
      <c r="H131" s="58" t="s">
        <v>59</v>
      </c>
      <c r="I131" s="58" t="s">
        <v>865</v>
      </c>
      <c r="J131" s="58" t="s">
        <v>866</v>
      </c>
      <c r="K131" s="56" t="s">
        <v>81</v>
      </c>
      <c r="L131" s="56" t="s">
        <v>78</v>
      </c>
      <c r="M131" s="63" t="s">
        <v>85</v>
      </c>
      <c r="N131" s="56" t="s">
        <v>698</v>
      </c>
      <c r="O131" s="56" t="s">
        <v>82</v>
      </c>
      <c r="P131" s="56" t="s">
        <v>10</v>
      </c>
      <c r="Q131" s="63" t="s">
        <v>10</v>
      </c>
      <c r="R131" s="56" t="s">
        <v>867</v>
      </c>
      <c r="S131" s="56" t="s">
        <v>681</v>
      </c>
      <c r="T131" s="62" t="s">
        <v>682</v>
      </c>
      <c r="U131" s="62" t="s">
        <v>676</v>
      </c>
      <c r="V131" s="36"/>
      <c r="W131" s="36"/>
      <c r="X131" s="36"/>
      <c r="Y131" s="36"/>
      <c r="Z131" s="36"/>
      <c r="AA131" s="36"/>
      <c r="AB131" s="36"/>
      <c r="AC131" s="36"/>
      <c r="AD131" s="36"/>
      <c r="AE131" s="37"/>
      <c r="AF131" s="37"/>
      <c r="AG131" s="37"/>
      <c r="AH131" s="37"/>
      <c r="AI131" s="37"/>
      <c r="AJ131" s="37"/>
      <c r="AK131" s="37"/>
      <c r="AL131" s="37"/>
      <c r="AM131" s="37"/>
      <c r="AN131" s="36"/>
      <c r="AO131" s="36"/>
      <c r="AP131" s="36"/>
      <c r="AQ131" s="36"/>
      <c r="AR131" s="36"/>
      <c r="AS131" s="36"/>
      <c r="AT131" s="36"/>
      <c r="AU131" s="36"/>
      <c r="AV131" s="36"/>
    </row>
    <row r="132" spans="1:48" s="16" customFormat="1" ht="226" customHeight="1" x14ac:dyDescent="0.25">
      <c r="A132" s="21">
        <v>125</v>
      </c>
      <c r="B132" s="55" t="s">
        <v>66</v>
      </c>
      <c r="C132" s="55" t="s">
        <v>654</v>
      </c>
      <c r="D132" s="73" t="s">
        <v>655</v>
      </c>
      <c r="E132" s="58" t="s">
        <v>666</v>
      </c>
      <c r="F132" s="58" t="s">
        <v>667</v>
      </c>
      <c r="G132" s="56" t="s">
        <v>49</v>
      </c>
      <c r="H132" s="58" t="s">
        <v>58</v>
      </c>
      <c r="I132" s="58" t="s">
        <v>686</v>
      </c>
      <c r="J132" s="58" t="s">
        <v>868</v>
      </c>
      <c r="K132" s="56" t="s">
        <v>81</v>
      </c>
      <c r="L132" s="56" t="s">
        <v>78</v>
      </c>
      <c r="M132" s="63" t="s">
        <v>85</v>
      </c>
      <c r="N132" s="56" t="s">
        <v>699</v>
      </c>
      <c r="O132" s="56" t="s">
        <v>81</v>
      </c>
      <c r="P132" s="56" t="s">
        <v>78</v>
      </c>
      <c r="Q132" s="63" t="s">
        <v>85</v>
      </c>
      <c r="R132" s="56" t="s">
        <v>704</v>
      </c>
      <c r="S132" s="56" t="s">
        <v>687</v>
      </c>
      <c r="T132" s="62" t="s">
        <v>684</v>
      </c>
      <c r="U132" s="62" t="s">
        <v>676</v>
      </c>
      <c r="V132" s="36"/>
      <c r="W132" s="36"/>
      <c r="X132" s="36"/>
      <c r="Y132" s="36"/>
      <c r="Z132" s="36"/>
      <c r="AA132" s="36"/>
      <c r="AB132" s="36"/>
      <c r="AC132" s="36"/>
      <c r="AD132" s="36"/>
      <c r="AE132" s="37"/>
      <c r="AF132" s="37"/>
      <c r="AG132" s="37"/>
      <c r="AH132" s="37"/>
      <c r="AI132" s="37"/>
      <c r="AJ132" s="37"/>
      <c r="AK132" s="37"/>
      <c r="AL132" s="37"/>
      <c r="AM132" s="37"/>
      <c r="AN132" s="36"/>
      <c r="AO132" s="36"/>
      <c r="AP132" s="36"/>
      <c r="AQ132" s="36"/>
      <c r="AR132" s="36"/>
      <c r="AS132" s="36"/>
      <c r="AT132" s="36"/>
      <c r="AU132" s="36"/>
      <c r="AV132" s="36"/>
    </row>
    <row r="133" spans="1:48" s="16" customFormat="1" ht="226" customHeight="1" x14ac:dyDescent="0.25">
      <c r="A133" s="225">
        <v>126</v>
      </c>
      <c r="B133" s="55" t="s">
        <v>66</v>
      </c>
      <c r="C133" s="55" t="s">
        <v>654</v>
      </c>
      <c r="D133" s="73" t="s">
        <v>655</v>
      </c>
      <c r="E133" s="221" t="s">
        <v>668</v>
      </c>
      <c r="F133" s="58" t="s">
        <v>669</v>
      </c>
      <c r="G133" s="56" t="s">
        <v>49</v>
      </c>
      <c r="H133" s="58" t="s">
        <v>58</v>
      </c>
      <c r="I133" s="64" t="s">
        <v>688</v>
      </c>
      <c r="J133" s="58" t="s">
        <v>869</v>
      </c>
      <c r="K133" s="56" t="s">
        <v>81</v>
      </c>
      <c r="L133" s="56" t="s">
        <v>78</v>
      </c>
      <c r="M133" s="63" t="s">
        <v>85</v>
      </c>
      <c r="N133" s="56" t="s">
        <v>700</v>
      </c>
      <c r="O133" s="56" t="s">
        <v>77</v>
      </c>
      <c r="P133" s="56" t="s">
        <v>80</v>
      </c>
      <c r="Q133" s="63" t="s">
        <v>10</v>
      </c>
      <c r="R133" s="56" t="s">
        <v>703</v>
      </c>
      <c r="S133" s="56" t="s">
        <v>683</v>
      </c>
      <c r="T133" s="62" t="s">
        <v>675</v>
      </c>
      <c r="U133" s="62" t="s">
        <v>676</v>
      </c>
      <c r="V133" s="36"/>
      <c r="W133" s="36"/>
      <c r="X133" s="36"/>
      <c r="Y133" s="36"/>
      <c r="Z133" s="36"/>
      <c r="AA133" s="36"/>
      <c r="AB133" s="36"/>
      <c r="AC133" s="36"/>
      <c r="AD133" s="36"/>
      <c r="AE133" s="37"/>
      <c r="AF133" s="37"/>
      <c r="AG133" s="37"/>
      <c r="AH133" s="37"/>
      <c r="AI133" s="37"/>
      <c r="AJ133" s="37"/>
      <c r="AK133" s="37"/>
      <c r="AL133" s="37"/>
      <c r="AM133" s="37"/>
      <c r="AN133" s="36"/>
      <c r="AO133" s="36"/>
      <c r="AP133" s="36"/>
      <c r="AQ133" s="36"/>
      <c r="AR133" s="36"/>
      <c r="AS133" s="36"/>
      <c r="AT133" s="36"/>
      <c r="AU133" s="36"/>
      <c r="AV133" s="36"/>
    </row>
    <row r="134" spans="1:48" s="16" customFormat="1" ht="226" customHeight="1" x14ac:dyDescent="0.25">
      <c r="A134" s="21">
        <v>127</v>
      </c>
      <c r="B134" s="55" t="s">
        <v>66</v>
      </c>
      <c r="C134" s="55" t="s">
        <v>654</v>
      </c>
      <c r="D134" s="73" t="s">
        <v>655</v>
      </c>
      <c r="E134" s="58" t="s">
        <v>670</v>
      </c>
      <c r="F134" s="58" t="s">
        <v>671</v>
      </c>
      <c r="G134" s="56" t="s">
        <v>48</v>
      </c>
      <c r="H134" s="58" t="s">
        <v>58</v>
      </c>
      <c r="I134" s="58" t="s">
        <v>689</v>
      </c>
      <c r="J134" s="58" t="s">
        <v>690</v>
      </c>
      <c r="K134" s="56" t="s">
        <v>81</v>
      </c>
      <c r="L134" s="56" t="s">
        <v>10</v>
      </c>
      <c r="M134" s="63" t="s">
        <v>10</v>
      </c>
      <c r="N134" s="56" t="s">
        <v>701</v>
      </c>
      <c r="O134" s="56" t="s">
        <v>83</v>
      </c>
      <c r="P134" s="56" t="s">
        <v>10</v>
      </c>
      <c r="Q134" s="63" t="s">
        <v>10</v>
      </c>
      <c r="R134" s="56" t="s">
        <v>702</v>
      </c>
      <c r="S134" s="56" t="s">
        <v>691</v>
      </c>
      <c r="T134" s="62" t="s">
        <v>682</v>
      </c>
      <c r="U134" s="62" t="s">
        <v>676</v>
      </c>
      <c r="V134" s="36"/>
      <c r="W134" s="36"/>
      <c r="X134" s="36"/>
      <c r="Y134" s="36"/>
      <c r="Z134" s="36"/>
      <c r="AA134" s="36"/>
      <c r="AB134" s="36"/>
      <c r="AC134" s="36"/>
      <c r="AD134" s="36"/>
      <c r="AE134" s="37"/>
      <c r="AF134" s="37"/>
      <c r="AG134" s="37"/>
      <c r="AH134" s="37"/>
      <c r="AI134" s="37"/>
      <c r="AJ134" s="37"/>
      <c r="AK134" s="37"/>
      <c r="AL134" s="37"/>
      <c r="AM134" s="37"/>
      <c r="AN134" s="36"/>
      <c r="AO134" s="36"/>
      <c r="AP134" s="36"/>
      <c r="AQ134" s="36"/>
      <c r="AR134" s="36"/>
      <c r="AS134" s="36"/>
      <c r="AT134" s="36"/>
      <c r="AU134" s="36"/>
      <c r="AV134" s="36"/>
    </row>
    <row r="135" spans="1:48" s="16" customFormat="1" ht="226" customHeight="1" x14ac:dyDescent="0.25">
      <c r="A135" s="225">
        <v>128</v>
      </c>
      <c r="B135" s="55" t="s">
        <v>66</v>
      </c>
      <c r="C135" s="55" t="s">
        <v>710</v>
      </c>
      <c r="D135" s="73" t="s">
        <v>711</v>
      </c>
      <c r="E135" s="58" t="s">
        <v>712</v>
      </c>
      <c r="F135" s="58" t="s">
        <v>713</v>
      </c>
      <c r="G135" s="56" t="s">
        <v>49</v>
      </c>
      <c r="H135" s="58" t="s">
        <v>57</v>
      </c>
      <c r="I135" s="58" t="s">
        <v>720</v>
      </c>
      <c r="J135" s="58" t="s">
        <v>721</v>
      </c>
      <c r="K135" s="56" t="s">
        <v>81</v>
      </c>
      <c r="L135" s="56" t="s">
        <v>10</v>
      </c>
      <c r="M135" s="63" t="s">
        <v>85</v>
      </c>
      <c r="N135" s="56" t="s">
        <v>870</v>
      </c>
      <c r="O135" s="56" t="s">
        <v>82</v>
      </c>
      <c r="P135" s="56" t="s">
        <v>10</v>
      </c>
      <c r="Q135" s="63" t="s">
        <v>10</v>
      </c>
      <c r="R135" s="56" t="s">
        <v>739</v>
      </c>
      <c r="S135" s="56" t="s">
        <v>722</v>
      </c>
      <c r="T135" s="62" t="s">
        <v>433</v>
      </c>
      <c r="U135" s="62" t="s">
        <v>461</v>
      </c>
      <c r="V135" s="36"/>
      <c r="W135" s="36"/>
      <c r="X135" s="36"/>
      <c r="Y135" s="36"/>
      <c r="Z135" s="36"/>
      <c r="AA135" s="36"/>
      <c r="AB135" s="36"/>
      <c r="AC135" s="36"/>
      <c r="AD135" s="36"/>
      <c r="AE135" s="37"/>
      <c r="AF135" s="37"/>
      <c r="AG135" s="37"/>
      <c r="AH135" s="37"/>
      <c r="AI135" s="37"/>
      <c r="AJ135" s="37"/>
      <c r="AK135" s="37"/>
      <c r="AL135" s="37"/>
      <c r="AM135" s="37"/>
      <c r="AN135" s="36"/>
      <c r="AO135" s="36"/>
      <c r="AP135" s="36"/>
      <c r="AQ135" s="36"/>
      <c r="AR135" s="36"/>
      <c r="AS135" s="36"/>
      <c r="AT135" s="36"/>
      <c r="AU135" s="36"/>
      <c r="AV135" s="36"/>
    </row>
    <row r="136" spans="1:48" s="16" customFormat="1" ht="226" customHeight="1" x14ac:dyDescent="0.25">
      <c r="A136" s="21">
        <v>129</v>
      </c>
      <c r="B136" s="55" t="s">
        <v>66</v>
      </c>
      <c r="C136" s="55" t="s">
        <v>710</v>
      </c>
      <c r="D136" s="73" t="s">
        <v>711</v>
      </c>
      <c r="E136" s="58" t="s">
        <v>712</v>
      </c>
      <c r="F136" s="58" t="s">
        <v>714</v>
      </c>
      <c r="G136" s="56" t="s">
        <v>48</v>
      </c>
      <c r="H136" s="58" t="s">
        <v>57</v>
      </c>
      <c r="I136" s="58" t="s">
        <v>723</v>
      </c>
      <c r="J136" s="58" t="s">
        <v>724</v>
      </c>
      <c r="K136" s="56" t="s">
        <v>82</v>
      </c>
      <c r="L136" s="56" t="s">
        <v>10</v>
      </c>
      <c r="M136" s="63" t="s">
        <v>10</v>
      </c>
      <c r="N136" s="56" t="s">
        <v>871</v>
      </c>
      <c r="O136" s="56" t="s">
        <v>83</v>
      </c>
      <c r="P136" s="56" t="s">
        <v>10</v>
      </c>
      <c r="Q136" s="63" t="s">
        <v>10</v>
      </c>
      <c r="R136" s="56" t="s">
        <v>738</v>
      </c>
      <c r="S136" s="56" t="s">
        <v>722</v>
      </c>
      <c r="T136" s="62" t="s">
        <v>433</v>
      </c>
      <c r="U136" s="62" t="s">
        <v>461</v>
      </c>
      <c r="V136" s="36"/>
      <c r="W136" s="36"/>
      <c r="X136" s="36"/>
      <c r="Y136" s="36"/>
      <c r="Z136" s="36"/>
      <c r="AA136" s="36"/>
      <c r="AB136" s="36"/>
      <c r="AC136" s="36"/>
      <c r="AD136" s="36"/>
      <c r="AE136" s="37"/>
      <c r="AF136" s="37"/>
      <c r="AG136" s="37"/>
      <c r="AH136" s="37"/>
      <c r="AI136" s="37"/>
      <c r="AJ136" s="37"/>
      <c r="AK136" s="37"/>
      <c r="AL136" s="37"/>
      <c r="AM136" s="37"/>
      <c r="AN136" s="36"/>
      <c r="AO136" s="36"/>
      <c r="AP136" s="36"/>
      <c r="AQ136" s="36"/>
      <c r="AR136" s="36"/>
      <c r="AS136" s="36"/>
      <c r="AT136" s="36"/>
      <c r="AU136" s="36"/>
      <c r="AV136" s="36"/>
    </row>
    <row r="137" spans="1:48" s="16" customFormat="1" ht="226" customHeight="1" x14ac:dyDescent="0.25">
      <c r="A137" s="225">
        <v>130</v>
      </c>
      <c r="B137" s="55" t="s">
        <v>66</v>
      </c>
      <c r="C137" s="55" t="s">
        <v>710</v>
      </c>
      <c r="D137" s="73" t="s">
        <v>711</v>
      </c>
      <c r="E137" s="58" t="s">
        <v>712</v>
      </c>
      <c r="F137" s="58" t="s">
        <v>872</v>
      </c>
      <c r="G137" s="56" t="s">
        <v>48</v>
      </c>
      <c r="H137" s="58" t="s">
        <v>57</v>
      </c>
      <c r="I137" s="58" t="s">
        <v>725</v>
      </c>
      <c r="J137" s="58" t="s">
        <v>726</v>
      </c>
      <c r="K137" s="56" t="s">
        <v>82</v>
      </c>
      <c r="L137" s="56" t="s">
        <v>77</v>
      </c>
      <c r="M137" s="63" t="s">
        <v>10</v>
      </c>
      <c r="N137" s="56" t="s">
        <v>873</v>
      </c>
      <c r="O137" s="56" t="s">
        <v>83</v>
      </c>
      <c r="P137" s="56" t="s">
        <v>77</v>
      </c>
      <c r="Q137" s="63" t="s">
        <v>10</v>
      </c>
      <c r="R137" s="56" t="s">
        <v>737</v>
      </c>
      <c r="S137" s="68" t="s">
        <v>722</v>
      </c>
      <c r="T137" s="62" t="s">
        <v>433</v>
      </c>
      <c r="U137" s="62" t="s">
        <v>461</v>
      </c>
      <c r="V137" s="36"/>
      <c r="W137" s="36"/>
      <c r="X137" s="36"/>
      <c r="Y137" s="36"/>
      <c r="Z137" s="36"/>
      <c r="AA137" s="36"/>
      <c r="AB137" s="36"/>
      <c r="AC137" s="36"/>
      <c r="AD137" s="36"/>
      <c r="AE137" s="37"/>
      <c r="AF137" s="37"/>
      <c r="AG137" s="37"/>
      <c r="AH137" s="37"/>
      <c r="AI137" s="37"/>
      <c r="AJ137" s="37"/>
      <c r="AK137" s="37"/>
      <c r="AL137" s="37"/>
      <c r="AM137" s="37"/>
      <c r="AN137" s="36"/>
      <c r="AO137" s="36"/>
      <c r="AP137" s="36"/>
      <c r="AQ137" s="36"/>
      <c r="AR137" s="36"/>
      <c r="AS137" s="36"/>
      <c r="AT137" s="36"/>
      <c r="AU137" s="36"/>
      <c r="AV137" s="36"/>
    </row>
    <row r="138" spans="1:48" s="16" customFormat="1" ht="226" customHeight="1" x14ac:dyDescent="0.25">
      <c r="A138" s="21">
        <v>131</v>
      </c>
      <c r="B138" s="55" t="s">
        <v>66</v>
      </c>
      <c r="C138" s="55" t="s">
        <v>710</v>
      </c>
      <c r="D138" s="73" t="s">
        <v>711</v>
      </c>
      <c r="E138" s="58" t="s">
        <v>712</v>
      </c>
      <c r="F138" s="58" t="s">
        <v>715</v>
      </c>
      <c r="G138" s="56" t="s">
        <v>50</v>
      </c>
      <c r="H138" s="58" t="s">
        <v>59</v>
      </c>
      <c r="I138" s="58" t="s">
        <v>727</v>
      </c>
      <c r="J138" s="58" t="s">
        <v>728</v>
      </c>
      <c r="K138" s="56" t="s">
        <v>80</v>
      </c>
      <c r="L138" s="56" t="s">
        <v>78</v>
      </c>
      <c r="M138" s="63" t="s">
        <v>85</v>
      </c>
      <c r="N138" s="56" t="s">
        <v>874</v>
      </c>
      <c r="O138" s="56" t="s">
        <v>82</v>
      </c>
      <c r="P138" s="56" t="s">
        <v>10</v>
      </c>
      <c r="Q138" s="63" t="s">
        <v>10</v>
      </c>
      <c r="R138" s="56" t="s">
        <v>875</v>
      </c>
      <c r="S138" s="56" t="s">
        <v>722</v>
      </c>
      <c r="T138" s="62">
        <v>46034</v>
      </c>
      <c r="U138" s="62">
        <v>46264</v>
      </c>
      <c r="V138" s="36"/>
      <c r="W138" s="36"/>
      <c r="X138" s="36"/>
      <c r="Y138" s="36"/>
      <c r="Z138" s="36"/>
      <c r="AA138" s="36"/>
      <c r="AB138" s="36"/>
      <c r="AC138" s="36"/>
      <c r="AD138" s="36"/>
      <c r="AE138" s="37"/>
      <c r="AF138" s="37"/>
      <c r="AG138" s="37"/>
      <c r="AH138" s="37"/>
      <c r="AI138" s="37"/>
      <c r="AJ138" s="37"/>
      <c r="AK138" s="37"/>
      <c r="AL138" s="37"/>
      <c r="AM138" s="37"/>
      <c r="AN138" s="36"/>
      <c r="AO138" s="36"/>
      <c r="AP138" s="36"/>
      <c r="AQ138" s="36"/>
      <c r="AR138" s="36"/>
      <c r="AS138" s="36"/>
      <c r="AT138" s="36"/>
      <c r="AU138" s="36"/>
      <c r="AV138" s="36"/>
    </row>
    <row r="139" spans="1:48" s="16" customFormat="1" ht="226" customHeight="1" x14ac:dyDescent="0.25">
      <c r="A139" s="225">
        <v>132</v>
      </c>
      <c r="B139" s="55" t="s">
        <v>66</v>
      </c>
      <c r="C139" s="55" t="s">
        <v>710</v>
      </c>
      <c r="D139" s="73" t="s">
        <v>711</v>
      </c>
      <c r="E139" s="71" t="s">
        <v>712</v>
      </c>
      <c r="F139" s="58" t="s">
        <v>716</v>
      </c>
      <c r="G139" s="56" t="s">
        <v>48</v>
      </c>
      <c r="H139" s="58" t="s">
        <v>57</v>
      </c>
      <c r="I139" s="58" t="s">
        <v>729</v>
      </c>
      <c r="J139" s="58" t="s">
        <v>730</v>
      </c>
      <c r="K139" s="56" t="s">
        <v>82</v>
      </c>
      <c r="L139" s="56" t="s">
        <v>10</v>
      </c>
      <c r="M139" s="63" t="s">
        <v>10</v>
      </c>
      <c r="N139" s="56" t="s">
        <v>876</v>
      </c>
      <c r="O139" s="56" t="s">
        <v>83</v>
      </c>
      <c r="P139" s="56" t="s">
        <v>77</v>
      </c>
      <c r="Q139" s="63" t="s">
        <v>10</v>
      </c>
      <c r="R139" s="56" t="s">
        <v>736</v>
      </c>
      <c r="S139" s="56" t="s">
        <v>731</v>
      </c>
      <c r="T139" s="62">
        <v>46054</v>
      </c>
      <c r="U139" s="62">
        <v>46386</v>
      </c>
      <c r="V139" s="36"/>
      <c r="W139" s="36"/>
      <c r="X139" s="36"/>
      <c r="Y139" s="36"/>
      <c r="Z139" s="36"/>
      <c r="AA139" s="36"/>
      <c r="AB139" s="36"/>
      <c r="AC139" s="36"/>
      <c r="AD139" s="36"/>
      <c r="AE139" s="37"/>
      <c r="AF139" s="37"/>
      <c r="AG139" s="37"/>
      <c r="AH139" s="37"/>
      <c r="AI139" s="37"/>
      <c r="AJ139" s="37"/>
      <c r="AK139" s="37"/>
      <c r="AL139" s="37"/>
      <c r="AM139" s="37"/>
      <c r="AN139" s="36"/>
      <c r="AO139" s="36"/>
      <c r="AP139" s="36"/>
      <c r="AQ139" s="36"/>
      <c r="AR139" s="36"/>
      <c r="AS139" s="36"/>
      <c r="AT139" s="36"/>
      <c r="AU139" s="36"/>
      <c r="AV139" s="36"/>
    </row>
    <row r="140" spans="1:48" s="16" customFormat="1" ht="226" customHeight="1" x14ac:dyDescent="0.25">
      <c r="A140" s="21">
        <v>133</v>
      </c>
      <c r="B140" s="55" t="s">
        <v>66</v>
      </c>
      <c r="C140" s="55" t="s">
        <v>710</v>
      </c>
      <c r="D140" s="73" t="s">
        <v>711</v>
      </c>
      <c r="E140" s="58" t="s">
        <v>717</v>
      </c>
      <c r="F140" s="58" t="s">
        <v>718</v>
      </c>
      <c r="G140" s="56" t="s">
        <v>88</v>
      </c>
      <c r="H140" s="58" t="s">
        <v>57</v>
      </c>
      <c r="I140" s="58" t="s">
        <v>732</v>
      </c>
      <c r="J140" s="58" t="s">
        <v>733</v>
      </c>
      <c r="K140" s="56" t="s">
        <v>83</v>
      </c>
      <c r="L140" s="56" t="s">
        <v>10</v>
      </c>
      <c r="M140" s="63" t="s">
        <v>10</v>
      </c>
      <c r="N140" s="56" t="s">
        <v>877</v>
      </c>
      <c r="O140" s="56" t="s">
        <v>83</v>
      </c>
      <c r="P140" s="56" t="s">
        <v>10</v>
      </c>
      <c r="Q140" s="63" t="s">
        <v>10</v>
      </c>
      <c r="R140" s="56" t="s">
        <v>878</v>
      </c>
      <c r="S140" s="56" t="s">
        <v>879</v>
      </c>
      <c r="T140" s="72">
        <v>46174</v>
      </c>
      <c r="U140" s="72">
        <v>46203</v>
      </c>
      <c r="V140" s="36"/>
      <c r="W140" s="36"/>
      <c r="X140" s="36"/>
      <c r="Y140" s="36"/>
      <c r="Z140" s="36"/>
      <c r="AA140" s="36"/>
      <c r="AB140" s="36"/>
      <c r="AC140" s="36"/>
      <c r="AD140" s="36"/>
      <c r="AE140" s="37"/>
      <c r="AF140" s="37"/>
      <c r="AG140" s="37"/>
      <c r="AH140" s="37"/>
      <c r="AI140" s="37"/>
      <c r="AJ140" s="37"/>
      <c r="AK140" s="37"/>
      <c r="AL140" s="37"/>
      <c r="AM140" s="37"/>
      <c r="AN140" s="36"/>
      <c r="AO140" s="36"/>
      <c r="AP140" s="36"/>
      <c r="AQ140" s="36"/>
      <c r="AR140" s="36"/>
      <c r="AS140" s="36"/>
      <c r="AT140" s="36"/>
      <c r="AU140" s="36"/>
      <c r="AV140" s="36"/>
    </row>
    <row r="141" spans="1:48" s="16" customFormat="1" ht="226" customHeight="1" x14ac:dyDescent="0.25">
      <c r="A141" s="225">
        <v>134</v>
      </c>
      <c r="B141" s="55" t="s">
        <v>66</v>
      </c>
      <c r="C141" s="55" t="s">
        <v>710</v>
      </c>
      <c r="D141" s="73" t="s">
        <v>711</v>
      </c>
      <c r="E141" s="58" t="s">
        <v>717</v>
      </c>
      <c r="F141" s="58" t="s">
        <v>719</v>
      </c>
      <c r="G141" s="56" t="s">
        <v>89</v>
      </c>
      <c r="H141" s="58" t="s">
        <v>58</v>
      </c>
      <c r="I141" s="58" t="s">
        <v>734</v>
      </c>
      <c r="J141" s="58" t="s">
        <v>735</v>
      </c>
      <c r="K141" s="56" t="s">
        <v>82</v>
      </c>
      <c r="L141" s="56" t="s">
        <v>77</v>
      </c>
      <c r="M141" s="63" t="s">
        <v>10</v>
      </c>
      <c r="N141" s="56" t="s">
        <v>880</v>
      </c>
      <c r="O141" s="56" t="s">
        <v>83</v>
      </c>
      <c r="P141" s="56" t="s">
        <v>77</v>
      </c>
      <c r="Q141" s="63" t="s">
        <v>10</v>
      </c>
      <c r="R141" s="56" t="s">
        <v>881</v>
      </c>
      <c r="S141" s="68" t="s">
        <v>882</v>
      </c>
      <c r="T141" s="72">
        <v>46082</v>
      </c>
      <c r="U141" s="72">
        <v>46142</v>
      </c>
      <c r="V141" s="36"/>
      <c r="W141" s="36"/>
      <c r="X141" s="36"/>
      <c r="Y141" s="36"/>
      <c r="Z141" s="36"/>
      <c r="AA141" s="36"/>
      <c r="AB141" s="36"/>
      <c r="AC141" s="36"/>
      <c r="AD141" s="36"/>
      <c r="AE141" s="37"/>
      <c r="AF141" s="37"/>
      <c r="AG141" s="37"/>
      <c r="AH141" s="37"/>
      <c r="AI141" s="37"/>
      <c r="AJ141" s="37"/>
      <c r="AK141" s="37"/>
      <c r="AL141" s="37"/>
      <c r="AM141" s="37"/>
      <c r="AN141" s="36"/>
      <c r="AO141" s="36"/>
      <c r="AP141" s="36"/>
      <c r="AQ141" s="36"/>
      <c r="AR141" s="36"/>
      <c r="AS141" s="36"/>
      <c r="AT141" s="36"/>
      <c r="AU141" s="36"/>
      <c r="AV141" s="36"/>
    </row>
    <row r="142" spans="1:48" s="16" customFormat="1" ht="208" customHeight="1" x14ac:dyDescent="0.25">
      <c r="A142" s="21">
        <v>135</v>
      </c>
      <c r="B142" s="55" t="s">
        <v>66</v>
      </c>
      <c r="C142" s="55" t="s">
        <v>113</v>
      </c>
      <c r="D142" s="73" t="s">
        <v>116</v>
      </c>
      <c r="E142" s="58" t="s">
        <v>115</v>
      </c>
      <c r="F142" s="58" t="s">
        <v>158</v>
      </c>
      <c r="G142" s="56" t="s">
        <v>48</v>
      </c>
      <c r="H142" s="58" t="s">
        <v>57</v>
      </c>
      <c r="I142" s="58" t="s">
        <v>160</v>
      </c>
      <c r="J142" s="58" t="s">
        <v>123</v>
      </c>
      <c r="K142" s="56" t="s">
        <v>81</v>
      </c>
      <c r="L142" s="56" t="s">
        <v>79</v>
      </c>
      <c r="M142" s="63" t="s">
        <v>7</v>
      </c>
      <c r="N142" s="66" t="s">
        <v>161</v>
      </c>
      <c r="O142" s="56" t="s">
        <v>81</v>
      </c>
      <c r="P142" s="56" t="s">
        <v>78</v>
      </c>
      <c r="Q142" s="63" t="s">
        <v>85</v>
      </c>
      <c r="R142" s="66" t="s">
        <v>162</v>
      </c>
      <c r="S142" s="56" t="s">
        <v>124</v>
      </c>
      <c r="T142" s="62">
        <v>46122</v>
      </c>
      <c r="U142" s="62" t="s">
        <v>125</v>
      </c>
      <c r="V142" s="36"/>
      <c r="W142" s="36"/>
      <c r="X142" s="36"/>
      <c r="Y142" s="36"/>
      <c r="Z142" s="36"/>
      <c r="AA142" s="36"/>
      <c r="AB142" s="36"/>
      <c r="AC142" s="36"/>
      <c r="AD142" s="36"/>
      <c r="AE142" s="37"/>
      <c r="AF142" s="37"/>
      <c r="AG142" s="37"/>
      <c r="AH142" s="37"/>
      <c r="AI142" s="37"/>
      <c r="AJ142" s="37"/>
      <c r="AK142" s="37"/>
      <c r="AL142" s="37"/>
      <c r="AM142" s="37"/>
      <c r="AN142" s="36"/>
      <c r="AO142" s="36"/>
      <c r="AP142" s="36"/>
      <c r="AQ142" s="36"/>
      <c r="AR142" s="36"/>
      <c r="AS142" s="36"/>
      <c r="AT142" s="36"/>
      <c r="AU142" s="36"/>
      <c r="AV142" s="36"/>
    </row>
    <row r="143" spans="1:48" ht="175" x14ac:dyDescent="0.35">
      <c r="A143" s="225">
        <v>136</v>
      </c>
      <c r="B143" s="60" t="s">
        <v>66</v>
      </c>
      <c r="C143" s="60" t="s">
        <v>113</v>
      </c>
      <c r="D143" s="73" t="s">
        <v>116</v>
      </c>
      <c r="E143" s="58" t="s">
        <v>115</v>
      </c>
      <c r="F143" s="58" t="s">
        <v>117</v>
      </c>
      <c r="G143" s="56" t="s">
        <v>48</v>
      </c>
      <c r="H143" s="58" t="s">
        <v>57</v>
      </c>
      <c r="I143" s="58" t="s">
        <v>126</v>
      </c>
      <c r="J143" s="58" t="s">
        <v>127</v>
      </c>
      <c r="K143" s="56" t="s">
        <v>81</v>
      </c>
      <c r="L143" s="56" t="s">
        <v>10</v>
      </c>
      <c r="M143" s="63" t="s">
        <v>85</v>
      </c>
      <c r="N143" s="66" t="s">
        <v>128</v>
      </c>
      <c r="O143" s="56" t="s">
        <v>81</v>
      </c>
      <c r="P143" s="56" t="s">
        <v>10</v>
      </c>
      <c r="Q143" s="63" t="s">
        <v>85</v>
      </c>
      <c r="R143" s="66" t="s">
        <v>129</v>
      </c>
      <c r="S143" s="56" t="s">
        <v>130</v>
      </c>
      <c r="T143" s="62" t="s">
        <v>131</v>
      </c>
      <c r="U143" s="62" t="s">
        <v>132</v>
      </c>
      <c r="V143" s="36"/>
      <c r="W143" s="36"/>
      <c r="X143" s="36"/>
      <c r="Y143" s="36"/>
      <c r="Z143" s="36"/>
      <c r="AA143" s="36"/>
      <c r="AB143" s="36"/>
      <c r="AC143" s="36"/>
      <c r="AD143" s="36"/>
      <c r="AE143" s="37"/>
      <c r="AF143" s="37"/>
      <c r="AG143" s="37"/>
      <c r="AH143" s="37"/>
      <c r="AI143" s="37"/>
      <c r="AJ143" s="37"/>
      <c r="AK143" s="37"/>
      <c r="AL143" s="37"/>
      <c r="AM143" s="37"/>
      <c r="AN143" s="36"/>
      <c r="AO143" s="36"/>
      <c r="AP143" s="36"/>
      <c r="AQ143" s="36"/>
      <c r="AR143" s="36"/>
      <c r="AS143" s="36"/>
      <c r="AT143" s="36"/>
      <c r="AU143" s="36"/>
      <c r="AV143" s="36"/>
    </row>
    <row r="144" spans="1:48" ht="175" x14ac:dyDescent="0.35">
      <c r="A144" s="21">
        <v>137</v>
      </c>
      <c r="B144" s="55" t="s">
        <v>66</v>
      </c>
      <c r="C144" s="55" t="s">
        <v>113</v>
      </c>
      <c r="D144" s="73" t="s">
        <v>116</v>
      </c>
      <c r="E144" s="58" t="s">
        <v>115</v>
      </c>
      <c r="F144" s="58" t="s">
        <v>118</v>
      </c>
      <c r="G144" s="56" t="s">
        <v>48</v>
      </c>
      <c r="H144" s="58" t="s">
        <v>57</v>
      </c>
      <c r="I144" s="58" t="s">
        <v>133</v>
      </c>
      <c r="J144" s="58" t="s">
        <v>134</v>
      </c>
      <c r="K144" s="56" t="s">
        <v>81</v>
      </c>
      <c r="L144" s="56" t="s">
        <v>10</v>
      </c>
      <c r="M144" s="63" t="s">
        <v>85</v>
      </c>
      <c r="N144" s="66" t="s">
        <v>135</v>
      </c>
      <c r="O144" s="56" t="s">
        <v>81</v>
      </c>
      <c r="P144" s="56" t="s">
        <v>77</v>
      </c>
      <c r="Q144" s="63" t="s">
        <v>11</v>
      </c>
      <c r="R144" s="66" t="s">
        <v>136</v>
      </c>
      <c r="S144" s="56" t="s">
        <v>137</v>
      </c>
      <c r="T144" s="62" t="s">
        <v>138</v>
      </c>
      <c r="U144" s="62" t="s">
        <v>139</v>
      </c>
      <c r="V144" s="36"/>
      <c r="W144" s="36"/>
      <c r="X144" s="36"/>
      <c r="Y144" s="36"/>
      <c r="Z144" s="36"/>
      <c r="AA144" s="36"/>
      <c r="AB144" s="36"/>
      <c r="AC144" s="36"/>
      <c r="AD144" s="36"/>
      <c r="AE144" s="37"/>
      <c r="AF144" s="37"/>
      <c r="AG144" s="37"/>
      <c r="AH144" s="37"/>
      <c r="AI144" s="37"/>
      <c r="AJ144" s="37"/>
      <c r="AK144" s="37"/>
      <c r="AL144" s="37"/>
      <c r="AM144" s="37"/>
      <c r="AN144" s="36"/>
      <c r="AO144" s="36"/>
      <c r="AP144" s="36"/>
      <c r="AQ144" s="36"/>
      <c r="AR144" s="36"/>
      <c r="AS144" s="36"/>
      <c r="AT144" s="36"/>
      <c r="AU144" s="36"/>
      <c r="AV144" s="36"/>
    </row>
    <row r="145" spans="1:48" ht="187.5" x14ac:dyDescent="0.35">
      <c r="A145" s="225">
        <v>138</v>
      </c>
      <c r="B145" s="55" t="s">
        <v>66</v>
      </c>
      <c r="C145" s="55" t="s">
        <v>113</v>
      </c>
      <c r="D145" s="73" t="s">
        <v>116</v>
      </c>
      <c r="E145" s="58" t="s">
        <v>119</v>
      </c>
      <c r="F145" s="58" t="s">
        <v>120</v>
      </c>
      <c r="G145" s="56" t="s">
        <v>49</v>
      </c>
      <c r="H145" s="58" t="s">
        <v>57</v>
      </c>
      <c r="I145" s="58" t="s">
        <v>140</v>
      </c>
      <c r="J145" s="58" t="s">
        <v>141</v>
      </c>
      <c r="K145" s="56" t="s">
        <v>81</v>
      </c>
      <c r="L145" s="56" t="s">
        <v>79</v>
      </c>
      <c r="M145" s="63" t="s">
        <v>7</v>
      </c>
      <c r="N145" s="66" t="s">
        <v>142</v>
      </c>
      <c r="O145" s="56" t="s">
        <v>81</v>
      </c>
      <c r="P145" s="56" t="s">
        <v>78</v>
      </c>
      <c r="Q145" s="63" t="s">
        <v>85</v>
      </c>
      <c r="R145" s="66" t="s">
        <v>143</v>
      </c>
      <c r="S145" s="56" t="s">
        <v>144</v>
      </c>
      <c r="T145" s="62" t="s">
        <v>145</v>
      </c>
      <c r="U145" s="62" t="s">
        <v>146</v>
      </c>
      <c r="V145" s="36"/>
      <c r="W145" s="36"/>
      <c r="X145" s="36"/>
      <c r="Y145" s="36"/>
      <c r="Z145" s="36"/>
      <c r="AA145" s="36"/>
      <c r="AB145" s="36"/>
      <c r="AC145" s="36"/>
      <c r="AD145" s="36"/>
      <c r="AE145" s="37"/>
      <c r="AF145" s="37"/>
      <c r="AG145" s="37"/>
      <c r="AH145" s="37"/>
      <c r="AI145" s="37"/>
      <c r="AJ145" s="37"/>
      <c r="AK145" s="37"/>
      <c r="AL145" s="37"/>
      <c r="AM145" s="37"/>
      <c r="AN145" s="36"/>
      <c r="AO145" s="36"/>
      <c r="AP145" s="36"/>
      <c r="AQ145" s="36"/>
      <c r="AR145" s="36"/>
      <c r="AS145" s="36"/>
      <c r="AT145" s="36"/>
      <c r="AU145" s="36"/>
      <c r="AV145" s="36"/>
    </row>
    <row r="146" spans="1:48" ht="175" x14ac:dyDescent="0.35">
      <c r="A146" s="21">
        <v>139</v>
      </c>
      <c r="B146" s="55" t="s">
        <v>66</v>
      </c>
      <c r="C146" s="55" t="s">
        <v>113</v>
      </c>
      <c r="D146" s="73" t="s">
        <v>116</v>
      </c>
      <c r="E146" s="58" t="s">
        <v>115</v>
      </c>
      <c r="F146" s="58" t="s">
        <v>121</v>
      </c>
      <c r="G146" s="56" t="s">
        <v>90</v>
      </c>
      <c r="H146" s="58" t="s">
        <v>57</v>
      </c>
      <c r="I146" s="58" t="s">
        <v>147</v>
      </c>
      <c r="J146" s="58" t="s">
        <v>148</v>
      </c>
      <c r="K146" s="56" t="s">
        <v>77</v>
      </c>
      <c r="L146" s="56" t="s">
        <v>80</v>
      </c>
      <c r="M146" s="63" t="s">
        <v>7</v>
      </c>
      <c r="N146" s="66" t="s">
        <v>149</v>
      </c>
      <c r="O146" s="56" t="s">
        <v>81</v>
      </c>
      <c r="P146" s="56" t="s">
        <v>78</v>
      </c>
      <c r="Q146" s="63" t="s">
        <v>85</v>
      </c>
      <c r="R146" s="66" t="s">
        <v>163</v>
      </c>
      <c r="S146" s="56" t="s">
        <v>150</v>
      </c>
      <c r="T146" s="62" t="s">
        <v>151</v>
      </c>
      <c r="U146" s="62" t="s">
        <v>152</v>
      </c>
      <c r="V146" s="36"/>
      <c r="W146" s="36"/>
      <c r="X146" s="36"/>
      <c r="Y146" s="36"/>
      <c r="Z146" s="36"/>
      <c r="AA146" s="36"/>
      <c r="AB146" s="36"/>
      <c r="AC146" s="36"/>
      <c r="AD146" s="36"/>
      <c r="AE146" s="37"/>
      <c r="AF146" s="37"/>
      <c r="AG146" s="37"/>
      <c r="AH146" s="37"/>
      <c r="AI146" s="37"/>
      <c r="AJ146" s="37"/>
      <c r="AK146" s="37"/>
      <c r="AL146" s="37"/>
      <c r="AM146" s="37"/>
      <c r="AN146" s="36"/>
      <c r="AO146" s="36"/>
      <c r="AP146" s="36"/>
      <c r="AQ146" s="36"/>
      <c r="AR146" s="36"/>
      <c r="AS146" s="36"/>
      <c r="AT146" s="36"/>
      <c r="AU146" s="36"/>
      <c r="AV146" s="36"/>
    </row>
    <row r="147" spans="1:48" ht="238" x14ac:dyDescent="0.35">
      <c r="A147" s="225">
        <v>140</v>
      </c>
      <c r="B147" s="55" t="s">
        <v>66</v>
      </c>
      <c r="C147" s="55" t="s">
        <v>113</v>
      </c>
      <c r="D147" s="73" t="s">
        <v>114</v>
      </c>
      <c r="E147" s="58" t="s">
        <v>119</v>
      </c>
      <c r="F147" s="58" t="s">
        <v>122</v>
      </c>
      <c r="G147" s="56" t="s">
        <v>50</v>
      </c>
      <c r="H147" s="58" t="s">
        <v>57</v>
      </c>
      <c r="I147" s="58" t="s">
        <v>153</v>
      </c>
      <c r="J147" s="58" t="s">
        <v>154</v>
      </c>
      <c r="K147" s="56" t="s">
        <v>77</v>
      </c>
      <c r="L147" s="56" t="s">
        <v>80</v>
      </c>
      <c r="M147" s="63" t="s">
        <v>7</v>
      </c>
      <c r="N147" s="66" t="s">
        <v>155</v>
      </c>
      <c r="O147" s="56" t="s">
        <v>77</v>
      </c>
      <c r="P147" s="56" t="s">
        <v>80</v>
      </c>
      <c r="Q147" s="63" t="s">
        <v>7</v>
      </c>
      <c r="R147" s="66" t="s">
        <v>164</v>
      </c>
      <c r="S147" s="56" t="s">
        <v>150</v>
      </c>
      <c r="T147" s="62" t="s">
        <v>156</v>
      </c>
      <c r="U147" s="62" t="s">
        <v>157</v>
      </c>
      <c r="V147" s="36"/>
      <c r="W147" s="36"/>
      <c r="X147" s="36"/>
      <c r="Y147" s="36"/>
      <c r="Z147" s="36"/>
      <c r="AA147" s="36"/>
      <c r="AB147" s="36"/>
      <c r="AC147" s="36"/>
      <c r="AD147" s="36"/>
      <c r="AE147" s="37"/>
      <c r="AF147" s="37"/>
      <c r="AG147" s="37"/>
      <c r="AH147" s="37"/>
      <c r="AI147" s="37"/>
      <c r="AJ147" s="37"/>
      <c r="AK147" s="37"/>
      <c r="AL147" s="37"/>
      <c r="AM147" s="37"/>
      <c r="AN147" s="36"/>
      <c r="AO147" s="36"/>
      <c r="AP147" s="36"/>
      <c r="AQ147" s="36"/>
      <c r="AR147" s="36"/>
      <c r="AS147" s="36"/>
      <c r="AT147" s="36"/>
      <c r="AU147" s="36"/>
      <c r="AV147" s="36"/>
    </row>
    <row r="148" spans="1:48" ht="362.5" x14ac:dyDescent="0.35">
      <c r="A148" s="21">
        <v>141</v>
      </c>
      <c r="B148" s="55" t="s">
        <v>67</v>
      </c>
      <c r="C148" s="55" t="s">
        <v>740</v>
      </c>
      <c r="D148" s="73" t="s">
        <v>741</v>
      </c>
      <c r="E148" s="58" t="s">
        <v>742</v>
      </c>
      <c r="F148" s="58" t="s">
        <v>743</v>
      </c>
      <c r="G148" s="56" t="s">
        <v>48</v>
      </c>
      <c r="H148" s="58" t="s">
        <v>57</v>
      </c>
      <c r="I148" s="58" t="s">
        <v>749</v>
      </c>
      <c r="J148" s="58" t="s">
        <v>883</v>
      </c>
      <c r="K148" s="56" t="s">
        <v>81</v>
      </c>
      <c r="L148" s="56" t="s">
        <v>79</v>
      </c>
      <c r="M148" s="63" t="s">
        <v>7</v>
      </c>
      <c r="N148" s="56" t="s">
        <v>750</v>
      </c>
      <c r="O148" s="56" t="s">
        <v>81</v>
      </c>
      <c r="P148" s="56" t="s">
        <v>79</v>
      </c>
      <c r="Q148" s="63" t="s">
        <v>7</v>
      </c>
      <c r="R148" s="56" t="s">
        <v>751</v>
      </c>
      <c r="S148" s="56" t="s">
        <v>884</v>
      </c>
      <c r="T148" s="56" t="s">
        <v>752</v>
      </c>
      <c r="U148" s="56" t="s">
        <v>752</v>
      </c>
      <c r="V148" s="36"/>
      <c r="W148" s="36"/>
      <c r="X148" s="36"/>
      <c r="Y148" s="36"/>
      <c r="Z148" s="36"/>
      <c r="AA148" s="36"/>
      <c r="AB148" s="36"/>
      <c r="AC148" s="36"/>
      <c r="AD148" s="36"/>
      <c r="AE148" s="37"/>
      <c r="AF148" s="37"/>
      <c r="AG148" s="37"/>
      <c r="AH148" s="37"/>
      <c r="AI148" s="37"/>
      <c r="AJ148" s="37"/>
      <c r="AK148" s="37"/>
      <c r="AL148" s="37"/>
      <c r="AM148" s="37"/>
      <c r="AN148" s="36"/>
      <c r="AO148" s="36"/>
      <c r="AP148" s="36"/>
      <c r="AQ148" s="36"/>
      <c r="AR148" s="36"/>
      <c r="AS148" s="36"/>
      <c r="AT148" s="36"/>
      <c r="AU148" s="36"/>
      <c r="AV148" s="36"/>
    </row>
    <row r="149" spans="1:48" ht="362.5" x14ac:dyDescent="0.35">
      <c r="A149" s="225">
        <v>142</v>
      </c>
      <c r="B149" s="55" t="s">
        <v>67</v>
      </c>
      <c r="C149" s="55" t="s">
        <v>740</v>
      </c>
      <c r="D149" s="73" t="s">
        <v>741</v>
      </c>
      <c r="E149" s="58" t="s">
        <v>742</v>
      </c>
      <c r="F149" s="58" t="s">
        <v>744</v>
      </c>
      <c r="G149" s="56" t="s">
        <v>49</v>
      </c>
      <c r="H149" s="58" t="s">
        <v>57</v>
      </c>
      <c r="I149" s="58" t="s">
        <v>885</v>
      </c>
      <c r="J149" s="58" t="s">
        <v>753</v>
      </c>
      <c r="K149" s="56" t="s">
        <v>83</v>
      </c>
      <c r="L149" s="56" t="s">
        <v>79</v>
      </c>
      <c r="M149" s="63" t="s">
        <v>11</v>
      </c>
      <c r="N149" s="56" t="s">
        <v>754</v>
      </c>
      <c r="O149" s="56" t="s">
        <v>83</v>
      </c>
      <c r="P149" s="56" t="s">
        <v>78</v>
      </c>
      <c r="Q149" s="63" t="s">
        <v>85</v>
      </c>
      <c r="R149" s="56" t="s">
        <v>755</v>
      </c>
      <c r="S149" s="56" t="s">
        <v>884</v>
      </c>
      <c r="T149" s="56" t="s">
        <v>752</v>
      </c>
      <c r="U149" s="56" t="s">
        <v>752</v>
      </c>
      <c r="V149" s="36"/>
      <c r="W149" s="36"/>
      <c r="X149" s="36"/>
      <c r="Y149" s="36"/>
      <c r="Z149" s="36"/>
      <c r="AA149" s="36"/>
      <c r="AB149" s="36"/>
      <c r="AC149" s="36"/>
      <c r="AD149" s="36"/>
      <c r="AE149" s="37"/>
      <c r="AF149" s="37"/>
      <c r="AG149" s="37"/>
      <c r="AH149" s="37"/>
      <c r="AI149" s="37"/>
      <c r="AJ149" s="37"/>
      <c r="AK149" s="37"/>
      <c r="AL149" s="37"/>
      <c r="AM149" s="37"/>
      <c r="AN149" s="36"/>
      <c r="AO149" s="36"/>
      <c r="AP149" s="36"/>
      <c r="AQ149" s="36"/>
      <c r="AR149" s="36"/>
      <c r="AS149" s="36"/>
      <c r="AT149" s="36"/>
      <c r="AU149" s="36"/>
      <c r="AV149" s="36"/>
    </row>
    <row r="150" spans="1:48" ht="362.5" x14ac:dyDescent="0.35">
      <c r="A150" s="21">
        <v>143</v>
      </c>
      <c r="B150" s="55" t="s">
        <v>67</v>
      </c>
      <c r="C150" s="55" t="s">
        <v>740</v>
      </c>
      <c r="D150" s="73" t="s">
        <v>741</v>
      </c>
      <c r="E150" s="58" t="s">
        <v>742</v>
      </c>
      <c r="F150" s="58" t="s">
        <v>745</v>
      </c>
      <c r="G150" s="56" t="s">
        <v>50</v>
      </c>
      <c r="H150" s="58" t="s">
        <v>57</v>
      </c>
      <c r="I150" s="58" t="s">
        <v>886</v>
      </c>
      <c r="J150" s="58" t="s">
        <v>756</v>
      </c>
      <c r="K150" s="56" t="s">
        <v>83</v>
      </c>
      <c r="L150" s="56" t="s">
        <v>79</v>
      </c>
      <c r="M150" s="63" t="s">
        <v>11</v>
      </c>
      <c r="N150" s="56" t="s">
        <v>757</v>
      </c>
      <c r="O150" s="56" t="s">
        <v>82</v>
      </c>
      <c r="P150" s="56" t="s">
        <v>78</v>
      </c>
      <c r="Q150" s="63" t="s">
        <v>85</v>
      </c>
      <c r="R150" s="56" t="s">
        <v>758</v>
      </c>
      <c r="S150" s="56" t="s">
        <v>884</v>
      </c>
      <c r="T150" s="56" t="s">
        <v>752</v>
      </c>
      <c r="U150" s="56" t="s">
        <v>752</v>
      </c>
      <c r="V150" s="36"/>
      <c r="W150" s="36"/>
      <c r="X150" s="36"/>
      <c r="Y150" s="36"/>
      <c r="Z150" s="36"/>
      <c r="AA150" s="36"/>
      <c r="AB150" s="36"/>
      <c r="AC150" s="36"/>
      <c r="AD150" s="36"/>
      <c r="AE150" s="37"/>
      <c r="AF150" s="37"/>
      <c r="AG150" s="37"/>
      <c r="AH150" s="37"/>
      <c r="AI150" s="37"/>
      <c r="AJ150" s="37"/>
      <c r="AK150" s="37"/>
      <c r="AL150" s="37"/>
      <c r="AM150" s="37"/>
      <c r="AN150" s="36"/>
      <c r="AO150" s="36"/>
      <c r="AP150" s="36"/>
      <c r="AQ150" s="36"/>
      <c r="AR150" s="36"/>
      <c r="AS150" s="36"/>
      <c r="AT150" s="36"/>
      <c r="AU150" s="36"/>
      <c r="AV150" s="36"/>
    </row>
    <row r="151" spans="1:48" ht="362.5" x14ac:dyDescent="0.35">
      <c r="A151" s="225">
        <v>144</v>
      </c>
      <c r="B151" s="55" t="s">
        <v>67</v>
      </c>
      <c r="C151" s="55" t="s">
        <v>740</v>
      </c>
      <c r="D151" s="73" t="s">
        <v>741</v>
      </c>
      <c r="E151" s="58" t="s">
        <v>742</v>
      </c>
      <c r="F151" s="58" t="s">
        <v>746</v>
      </c>
      <c r="G151" s="56" t="s">
        <v>50</v>
      </c>
      <c r="H151" s="58" t="s">
        <v>57</v>
      </c>
      <c r="I151" s="58" t="s">
        <v>759</v>
      </c>
      <c r="J151" s="58" t="s">
        <v>760</v>
      </c>
      <c r="K151" s="56" t="s">
        <v>82</v>
      </c>
      <c r="L151" s="56" t="s">
        <v>79</v>
      </c>
      <c r="M151" s="63" t="s">
        <v>7</v>
      </c>
      <c r="N151" s="56" t="s">
        <v>761</v>
      </c>
      <c r="O151" s="56" t="s">
        <v>82</v>
      </c>
      <c r="P151" s="56" t="s">
        <v>78</v>
      </c>
      <c r="Q151" s="63" t="s">
        <v>85</v>
      </c>
      <c r="R151" s="56" t="s">
        <v>762</v>
      </c>
      <c r="S151" s="56" t="s">
        <v>884</v>
      </c>
      <c r="T151" s="56" t="s">
        <v>752</v>
      </c>
      <c r="U151" s="56" t="s">
        <v>752</v>
      </c>
      <c r="V151" s="36"/>
      <c r="W151" s="36"/>
      <c r="X151" s="36"/>
      <c r="Y151" s="36"/>
      <c r="Z151" s="36"/>
      <c r="AA151" s="36"/>
      <c r="AB151" s="36"/>
      <c r="AC151" s="36"/>
      <c r="AD151" s="36"/>
      <c r="AE151" s="37"/>
      <c r="AF151" s="37"/>
      <c r="AG151" s="37"/>
      <c r="AH151" s="37"/>
      <c r="AI151" s="37"/>
      <c r="AJ151" s="37"/>
      <c r="AK151" s="37"/>
      <c r="AL151" s="37"/>
      <c r="AM151" s="37"/>
      <c r="AN151" s="36"/>
      <c r="AO151" s="36"/>
      <c r="AP151" s="36"/>
      <c r="AQ151" s="36"/>
      <c r="AR151" s="36"/>
      <c r="AS151" s="36"/>
      <c r="AT151" s="36"/>
      <c r="AU151" s="36"/>
      <c r="AV151" s="36"/>
    </row>
    <row r="152" spans="1:48" ht="362.5" x14ac:dyDescent="0.35">
      <c r="A152" s="21">
        <v>145</v>
      </c>
      <c r="B152" s="55" t="s">
        <v>67</v>
      </c>
      <c r="C152" s="55" t="s">
        <v>740</v>
      </c>
      <c r="D152" s="73" t="s">
        <v>741</v>
      </c>
      <c r="E152" s="58" t="s">
        <v>747</v>
      </c>
      <c r="F152" s="58" t="s">
        <v>748</v>
      </c>
      <c r="G152" s="56" t="s">
        <v>51</v>
      </c>
      <c r="H152" s="58" t="s">
        <v>57</v>
      </c>
      <c r="I152" s="58" t="s">
        <v>763</v>
      </c>
      <c r="J152" s="58" t="s">
        <v>764</v>
      </c>
      <c r="K152" s="56" t="s">
        <v>82</v>
      </c>
      <c r="L152" s="56" t="s">
        <v>10</v>
      </c>
      <c r="M152" s="63" t="s">
        <v>10</v>
      </c>
      <c r="N152" s="56" t="s">
        <v>765</v>
      </c>
      <c r="O152" s="56" t="s">
        <v>82</v>
      </c>
      <c r="P152" s="56" t="s">
        <v>10</v>
      </c>
      <c r="Q152" s="63" t="s">
        <v>10</v>
      </c>
      <c r="R152" s="56" t="s">
        <v>766</v>
      </c>
      <c r="S152" s="56" t="s">
        <v>884</v>
      </c>
      <c r="T152" s="56" t="s">
        <v>752</v>
      </c>
      <c r="U152" s="56" t="s">
        <v>752</v>
      </c>
      <c r="V152" s="36"/>
      <c r="W152" s="36"/>
      <c r="X152" s="36"/>
      <c r="Y152" s="36"/>
      <c r="Z152" s="36"/>
      <c r="AA152" s="36"/>
      <c r="AB152" s="36"/>
      <c r="AC152" s="36"/>
      <c r="AD152" s="36"/>
      <c r="AE152" s="37"/>
      <c r="AF152" s="37"/>
      <c r="AG152" s="37"/>
      <c r="AH152" s="37"/>
      <c r="AI152" s="37"/>
      <c r="AJ152" s="37"/>
      <c r="AK152" s="37"/>
      <c r="AL152" s="37"/>
      <c r="AM152" s="37"/>
      <c r="AN152" s="36"/>
      <c r="AO152" s="36"/>
      <c r="AP152" s="36"/>
      <c r="AQ152" s="36"/>
      <c r="AR152" s="36"/>
      <c r="AS152" s="36"/>
      <c r="AT152" s="36"/>
      <c r="AU152" s="36"/>
      <c r="AV152" s="36"/>
    </row>
    <row r="153" spans="1:48" x14ac:dyDescent="0.35">
      <c r="D153" s="4"/>
      <c r="E153" s="4"/>
      <c r="F153" s="222"/>
    </row>
    <row r="154" spans="1:48" x14ac:dyDescent="0.35">
      <c r="D154" s="4"/>
      <c r="E154" s="4"/>
      <c r="F154" s="222"/>
    </row>
    <row r="155" spans="1:48" x14ac:dyDescent="0.35">
      <c r="D155" s="4"/>
      <c r="E155" s="4"/>
      <c r="F155" s="222"/>
    </row>
    <row r="156" spans="1:48" x14ac:dyDescent="0.35">
      <c r="D156" s="4"/>
      <c r="E156" s="4"/>
      <c r="F156" s="222"/>
    </row>
    <row r="157" spans="1:48" x14ac:dyDescent="0.35">
      <c r="D157" s="4"/>
      <c r="E157" s="4"/>
      <c r="F157" s="222"/>
    </row>
  </sheetData>
  <mergeCells count="40">
    <mergeCell ref="V5:AD5"/>
    <mergeCell ref="X6:Y6"/>
    <mergeCell ref="Z6:Z7"/>
    <mergeCell ref="AA6:AB6"/>
    <mergeCell ref="AN5:AV5"/>
    <mergeCell ref="AN6:AN7"/>
    <mergeCell ref="AO6:AO7"/>
    <mergeCell ref="AP6:AQ6"/>
    <mergeCell ref="AR6:AR7"/>
    <mergeCell ref="AS6:AT6"/>
    <mergeCell ref="AE5:AM5"/>
    <mergeCell ref="AE6:AE7"/>
    <mergeCell ref="AF6:AF7"/>
    <mergeCell ref="AG6:AH6"/>
    <mergeCell ref="AI6:AI7"/>
    <mergeCell ref="AJ6:AK6"/>
    <mergeCell ref="A2:C2"/>
    <mergeCell ref="A6:A7"/>
    <mergeCell ref="B6:B7"/>
    <mergeCell ref="C6:C7"/>
    <mergeCell ref="F6:F7"/>
    <mergeCell ref="E6:E7"/>
    <mergeCell ref="A4:C4"/>
    <mergeCell ref="D4:F4"/>
    <mergeCell ref="AS2:AV2"/>
    <mergeCell ref="N6:N7"/>
    <mergeCell ref="O6:Q6"/>
    <mergeCell ref="D6:D7"/>
    <mergeCell ref="K6:M6"/>
    <mergeCell ref="D2:AR2"/>
    <mergeCell ref="G6:G7"/>
    <mergeCell ref="H6:H7"/>
    <mergeCell ref="R6:R7"/>
    <mergeCell ref="S6:S7"/>
    <mergeCell ref="T6:T7"/>
    <mergeCell ref="U6:U7"/>
    <mergeCell ref="I6:I7"/>
    <mergeCell ref="J6:J7"/>
    <mergeCell ref="V6:V7"/>
    <mergeCell ref="W6:W7"/>
  </mergeCells>
  <conditionalFormatting sqref="CX1">
    <cfRule type="cellIs" dxfId="389" priority="468" operator="equal">
      <formula>$CX$1</formula>
    </cfRule>
  </conditionalFormatting>
  <conditionalFormatting sqref="CY1">
    <cfRule type="cellIs" dxfId="388" priority="465" operator="equal">
      <formula>$CY$1</formula>
    </cfRule>
    <cfRule type="cellIs" dxfId="387" priority="466" operator="equal">
      <formula>$CY$1</formula>
    </cfRule>
    <cfRule type="cellIs" dxfId="386" priority="467" operator="equal">
      <formula>$CY$1</formula>
    </cfRule>
  </conditionalFormatting>
  <conditionalFormatting sqref="CZ1">
    <cfRule type="cellIs" dxfId="385" priority="464" operator="equal">
      <formula>$CZ$1</formula>
    </cfRule>
  </conditionalFormatting>
  <conditionalFormatting sqref="DA1">
    <cfRule type="cellIs" dxfId="384" priority="463" operator="equal">
      <formula>$DA$1</formula>
    </cfRule>
  </conditionalFormatting>
  <conditionalFormatting sqref="M142 M145:M147 M34:M38 Q34:Q38">
    <cfRule type="cellIs" dxfId="383" priority="434" operator="equal">
      <formula>"Alto"</formula>
    </cfRule>
    <cfRule type="cellIs" dxfId="382" priority="435" operator="equal">
      <formula>"Extremo"</formula>
    </cfRule>
    <cfRule type="cellIs" dxfId="381" priority="436" operator="equal">
      <formula>"Alto"</formula>
    </cfRule>
    <cfRule type="cellIs" dxfId="380" priority="437" operator="equal">
      <formula>"Moderado"</formula>
    </cfRule>
    <cfRule type="cellIs" dxfId="379" priority="438" operator="equal">
      <formula>"Bajo"</formula>
    </cfRule>
  </conditionalFormatting>
  <conditionalFormatting sqref="M142 M145:M147 M34:M38 Q34:Q38">
    <cfRule type="containsText" dxfId="378" priority="433" operator="containsText" text="Alto ">
      <formula>NOT(ISERROR(SEARCH("Alto ",M34)))</formula>
    </cfRule>
  </conditionalFormatting>
  <conditionalFormatting sqref="Q142 Q145 Q147">
    <cfRule type="cellIs" dxfId="377" priority="428" operator="equal">
      <formula>"Alto"</formula>
    </cfRule>
    <cfRule type="cellIs" dxfId="376" priority="429" operator="equal">
      <formula>"Extremo"</formula>
    </cfRule>
    <cfRule type="cellIs" dxfId="375" priority="430" operator="equal">
      <formula>"Alto"</formula>
    </cfRule>
    <cfRule type="cellIs" dxfId="374" priority="431" operator="equal">
      <formula>"Moderado"</formula>
    </cfRule>
    <cfRule type="cellIs" dxfId="373" priority="432" operator="equal">
      <formula>"Bajo"</formula>
    </cfRule>
  </conditionalFormatting>
  <conditionalFormatting sqref="Q142 Q145 Q147">
    <cfRule type="containsText" dxfId="372" priority="427" operator="containsText" text="Alto ">
      <formula>NOT(ISERROR(SEARCH("Alto ",Q142)))</formula>
    </cfRule>
  </conditionalFormatting>
  <conditionalFormatting sqref="M143">
    <cfRule type="cellIs" dxfId="371" priority="422" operator="equal">
      <formula>"Alto"</formula>
    </cfRule>
    <cfRule type="cellIs" dxfId="370" priority="423" operator="equal">
      <formula>"Extremo"</formula>
    </cfRule>
    <cfRule type="cellIs" dxfId="369" priority="424" operator="equal">
      <formula>"Alto"</formula>
    </cfRule>
    <cfRule type="cellIs" dxfId="368" priority="425" operator="equal">
      <formula>"Moderado"</formula>
    </cfRule>
    <cfRule type="cellIs" dxfId="367" priority="426" operator="equal">
      <formula>"Bajo"</formula>
    </cfRule>
  </conditionalFormatting>
  <conditionalFormatting sqref="M143">
    <cfRule type="containsText" dxfId="366" priority="421" operator="containsText" text="Alto ">
      <formula>NOT(ISERROR(SEARCH("Alto ",M143)))</formula>
    </cfRule>
  </conditionalFormatting>
  <conditionalFormatting sqref="Q143">
    <cfRule type="cellIs" dxfId="365" priority="416" operator="equal">
      <formula>"Alto"</formula>
    </cfRule>
    <cfRule type="cellIs" dxfId="364" priority="417" operator="equal">
      <formula>"Extremo"</formula>
    </cfRule>
    <cfRule type="cellIs" dxfId="363" priority="418" operator="equal">
      <formula>"Alto"</formula>
    </cfRule>
    <cfRule type="cellIs" dxfId="362" priority="419" operator="equal">
      <formula>"Moderado"</formula>
    </cfRule>
    <cfRule type="cellIs" dxfId="361" priority="420" operator="equal">
      <formula>"Bajo"</formula>
    </cfRule>
  </conditionalFormatting>
  <conditionalFormatting sqref="Q143">
    <cfRule type="containsText" dxfId="360" priority="415" operator="containsText" text="Alto ">
      <formula>NOT(ISERROR(SEARCH("Alto ",Q143)))</formula>
    </cfRule>
  </conditionalFormatting>
  <conditionalFormatting sqref="M144">
    <cfRule type="cellIs" dxfId="359" priority="410" operator="equal">
      <formula>"Alto"</formula>
    </cfRule>
    <cfRule type="cellIs" dxfId="358" priority="411" operator="equal">
      <formula>"Extremo"</formula>
    </cfRule>
    <cfRule type="cellIs" dxfId="357" priority="412" operator="equal">
      <formula>"Alto"</formula>
    </cfRule>
    <cfRule type="cellIs" dxfId="356" priority="413" operator="equal">
      <formula>"Moderado"</formula>
    </cfRule>
    <cfRule type="cellIs" dxfId="355" priority="414" operator="equal">
      <formula>"Bajo"</formula>
    </cfRule>
  </conditionalFormatting>
  <conditionalFormatting sqref="M144">
    <cfRule type="containsText" dxfId="354" priority="409" operator="containsText" text="Alto ">
      <formula>NOT(ISERROR(SEARCH("Alto ",M144)))</formula>
    </cfRule>
  </conditionalFormatting>
  <conditionalFormatting sqref="Q144">
    <cfRule type="cellIs" dxfId="353" priority="404" operator="equal">
      <formula>"Alto"</formula>
    </cfRule>
    <cfRule type="cellIs" dxfId="352" priority="405" operator="equal">
      <formula>"Extremo"</formula>
    </cfRule>
    <cfRule type="cellIs" dxfId="351" priority="406" operator="equal">
      <formula>"Alto"</formula>
    </cfRule>
    <cfRule type="cellIs" dxfId="350" priority="407" operator="equal">
      <formula>"Moderado"</formula>
    </cfRule>
    <cfRule type="cellIs" dxfId="349" priority="408" operator="equal">
      <formula>"Bajo"</formula>
    </cfRule>
  </conditionalFormatting>
  <conditionalFormatting sqref="Q144">
    <cfRule type="containsText" dxfId="348" priority="403" operator="containsText" text="Alto ">
      <formula>NOT(ISERROR(SEARCH("Alto ",Q144)))</formula>
    </cfRule>
  </conditionalFormatting>
  <conditionalFormatting sqref="Q146">
    <cfRule type="cellIs" dxfId="347" priority="398" operator="equal">
      <formula>"Alto"</formula>
    </cfRule>
    <cfRule type="cellIs" dxfId="346" priority="399" operator="equal">
      <formula>"Extremo"</formula>
    </cfRule>
    <cfRule type="cellIs" dxfId="345" priority="400" operator="equal">
      <formula>"Alto"</formula>
    </cfRule>
    <cfRule type="cellIs" dxfId="344" priority="401" operator="equal">
      <formula>"Moderado"</formula>
    </cfRule>
    <cfRule type="cellIs" dxfId="343" priority="402" operator="equal">
      <formula>"Bajo"</formula>
    </cfRule>
  </conditionalFormatting>
  <conditionalFormatting sqref="Q146">
    <cfRule type="containsText" dxfId="342" priority="397" operator="containsText" text="Alto ">
      <formula>NOT(ISERROR(SEARCH("Alto ",Q146)))</formula>
    </cfRule>
  </conditionalFormatting>
  <conditionalFormatting sqref="M85">
    <cfRule type="cellIs" dxfId="341" priority="284" operator="equal">
      <formula>"Alto"</formula>
    </cfRule>
    <cfRule type="cellIs" dxfId="340" priority="285" operator="equal">
      <formula>"Extremo"</formula>
    </cfRule>
    <cfRule type="cellIs" dxfId="339" priority="286" operator="equal">
      <formula>"Alto"</formula>
    </cfRule>
    <cfRule type="cellIs" dxfId="338" priority="287" operator="equal">
      <formula>"Moderado"</formula>
    </cfRule>
    <cfRule type="cellIs" dxfId="337" priority="288" operator="equal">
      <formula>"Bajo"</formula>
    </cfRule>
  </conditionalFormatting>
  <conditionalFormatting sqref="M85">
    <cfRule type="containsText" dxfId="336" priority="283" operator="containsText" text="Alto ">
      <formula>NOT(ISERROR(SEARCH("Alto ",M85)))</formula>
    </cfRule>
  </conditionalFormatting>
  <conditionalFormatting sqref="M49">
    <cfRule type="cellIs" dxfId="335" priority="218" operator="equal">
      <formula>"Alto"</formula>
    </cfRule>
    <cfRule type="cellIs" dxfId="334" priority="219" operator="equal">
      <formula>"Extremo"</formula>
    </cfRule>
    <cfRule type="cellIs" dxfId="333" priority="220" operator="equal">
      <formula>"Alto"</formula>
    </cfRule>
    <cfRule type="cellIs" dxfId="332" priority="221" operator="equal">
      <formula>"Moderado"</formula>
    </cfRule>
    <cfRule type="cellIs" dxfId="331" priority="222" operator="equal">
      <formula>"Bajo"</formula>
    </cfRule>
  </conditionalFormatting>
  <conditionalFormatting sqref="M49">
    <cfRule type="containsText" dxfId="330" priority="217" operator="containsText" text="Alto ">
      <formula>NOT(ISERROR(SEARCH("Alto ",M49)))</formula>
    </cfRule>
  </conditionalFormatting>
  <conditionalFormatting sqref="M8 M10:M11">
    <cfRule type="cellIs" dxfId="329" priority="356" operator="equal">
      <formula>"Alto"</formula>
    </cfRule>
    <cfRule type="cellIs" dxfId="328" priority="357" operator="equal">
      <formula>"Extremo"</formula>
    </cfRule>
    <cfRule type="cellIs" dxfId="327" priority="358" operator="equal">
      <formula>"Alto"</formula>
    </cfRule>
    <cfRule type="cellIs" dxfId="326" priority="359" operator="equal">
      <formula>"Moderado"</formula>
    </cfRule>
    <cfRule type="cellIs" dxfId="325" priority="360" operator="equal">
      <formula>"Bajo"</formula>
    </cfRule>
  </conditionalFormatting>
  <conditionalFormatting sqref="M8 M10:M11">
    <cfRule type="containsText" dxfId="324" priority="355" operator="containsText" text="Alto ">
      <formula>NOT(ISERROR(SEARCH("Alto ",M8)))</formula>
    </cfRule>
  </conditionalFormatting>
  <conditionalFormatting sqref="Q8:Q11">
    <cfRule type="cellIs" dxfId="323" priority="350" operator="equal">
      <formula>"Alto"</formula>
    </cfRule>
    <cfRule type="cellIs" dxfId="322" priority="351" operator="equal">
      <formula>"Extremo"</formula>
    </cfRule>
    <cfRule type="cellIs" dxfId="321" priority="352" operator="equal">
      <formula>"Alto"</formula>
    </cfRule>
    <cfRule type="cellIs" dxfId="320" priority="353" operator="equal">
      <formula>"Moderado"</formula>
    </cfRule>
    <cfRule type="cellIs" dxfId="319" priority="354" operator="equal">
      <formula>"Bajo"</formula>
    </cfRule>
  </conditionalFormatting>
  <conditionalFormatting sqref="Q8:Q11">
    <cfRule type="containsText" dxfId="318" priority="349" operator="containsText" text="Alto ">
      <formula>NOT(ISERROR(SEARCH("Alto ",Q8)))</formula>
    </cfRule>
  </conditionalFormatting>
  <conditionalFormatting sqref="M91">
    <cfRule type="cellIs" dxfId="317" priority="272" operator="equal">
      <formula>"Alto"</formula>
    </cfRule>
    <cfRule type="cellIs" dxfId="316" priority="273" operator="equal">
      <formula>"Extremo"</formula>
    </cfRule>
    <cfRule type="cellIs" dxfId="315" priority="274" operator="equal">
      <formula>"Alto"</formula>
    </cfRule>
    <cfRule type="cellIs" dxfId="314" priority="275" operator="equal">
      <formula>"Moderado"</formula>
    </cfRule>
    <cfRule type="cellIs" dxfId="313" priority="276" operator="equal">
      <formula>"Bajo"</formula>
    </cfRule>
  </conditionalFormatting>
  <conditionalFormatting sqref="M91">
    <cfRule type="containsText" dxfId="312" priority="271" operator="containsText" text="Alto ">
      <formula>NOT(ISERROR(SEARCH("Alto ",M91)))</formula>
    </cfRule>
  </conditionalFormatting>
  <conditionalFormatting sqref="M9">
    <cfRule type="cellIs" dxfId="311" priority="344" operator="equal">
      <formula>"Alto"</formula>
    </cfRule>
    <cfRule type="cellIs" dxfId="310" priority="345" operator="equal">
      <formula>"Extremo"</formula>
    </cfRule>
    <cfRule type="cellIs" dxfId="309" priority="346" operator="equal">
      <formula>"Alto"</formula>
    </cfRule>
    <cfRule type="cellIs" dxfId="308" priority="347" operator="equal">
      <formula>"Moderado"</formula>
    </cfRule>
    <cfRule type="cellIs" dxfId="307" priority="348" operator="equal">
      <formula>"Bajo"</formula>
    </cfRule>
  </conditionalFormatting>
  <conditionalFormatting sqref="M9">
    <cfRule type="containsText" dxfId="306" priority="343" operator="containsText" text="Alto ">
      <formula>NOT(ISERROR(SEARCH("Alto ",M9)))</formula>
    </cfRule>
  </conditionalFormatting>
  <conditionalFormatting sqref="M45">
    <cfRule type="cellIs" dxfId="305" priority="206" operator="equal">
      <formula>"Alto"</formula>
    </cfRule>
    <cfRule type="cellIs" dxfId="304" priority="207" operator="equal">
      <formula>"Extremo"</formula>
    </cfRule>
    <cfRule type="cellIs" dxfId="303" priority="208" operator="equal">
      <formula>"Alto"</formula>
    </cfRule>
    <cfRule type="cellIs" dxfId="302" priority="209" operator="equal">
      <formula>"Moderado"</formula>
    </cfRule>
    <cfRule type="cellIs" dxfId="301" priority="210" operator="equal">
      <formula>"Bajo"</formula>
    </cfRule>
  </conditionalFormatting>
  <conditionalFormatting sqref="M45">
    <cfRule type="containsText" dxfId="300" priority="205" operator="containsText" text="Alto ">
      <formula>NOT(ISERROR(SEARCH("Alto ",M45)))</formula>
    </cfRule>
  </conditionalFormatting>
  <conditionalFormatting sqref="Q91">
    <cfRule type="cellIs" dxfId="299" priority="266" operator="equal">
      <formula>"Alto"</formula>
    </cfRule>
    <cfRule type="cellIs" dxfId="298" priority="267" operator="equal">
      <formula>"Extremo"</formula>
    </cfRule>
    <cfRule type="cellIs" dxfId="297" priority="268" operator="equal">
      <formula>"Alto"</formula>
    </cfRule>
    <cfRule type="cellIs" dxfId="296" priority="269" operator="equal">
      <formula>"Moderado"</formula>
    </cfRule>
    <cfRule type="cellIs" dxfId="295" priority="270" operator="equal">
      <formula>"Bajo"</formula>
    </cfRule>
  </conditionalFormatting>
  <conditionalFormatting sqref="Q91">
    <cfRule type="containsText" dxfId="294" priority="265" operator="containsText" text="Alto ">
      <formula>NOT(ISERROR(SEARCH("Alto ",Q91)))</formula>
    </cfRule>
  </conditionalFormatting>
  <conditionalFormatting sqref="Q45">
    <cfRule type="cellIs" dxfId="293" priority="200" operator="equal">
      <formula>"Alto"</formula>
    </cfRule>
    <cfRule type="cellIs" dxfId="292" priority="201" operator="equal">
      <formula>"Extremo"</formula>
    </cfRule>
    <cfRule type="cellIs" dxfId="291" priority="202" operator="equal">
      <formula>"Alto"</formula>
    </cfRule>
    <cfRule type="cellIs" dxfId="290" priority="203" operator="equal">
      <formula>"Moderado"</formula>
    </cfRule>
    <cfRule type="cellIs" dxfId="289" priority="204" operator="equal">
      <formula>"Bajo"</formula>
    </cfRule>
  </conditionalFormatting>
  <conditionalFormatting sqref="Q45">
    <cfRule type="containsText" dxfId="288" priority="199" operator="containsText" text="Alto ">
      <formula>NOT(ISERROR(SEARCH("Alto ",Q45)))</formula>
    </cfRule>
  </conditionalFormatting>
  <conditionalFormatting sqref="M68:M75">
    <cfRule type="containsText" dxfId="287" priority="337" operator="containsText" text="Alto ">
      <formula>NOT(ISERROR(SEARCH("Alto ",M68)))</formula>
    </cfRule>
    <cfRule type="cellIs" dxfId="286" priority="338" operator="equal">
      <formula>"Alto"</formula>
    </cfRule>
    <cfRule type="cellIs" dxfId="285" priority="339" operator="equal">
      <formula>"Extremo"</formula>
    </cfRule>
    <cfRule type="cellIs" dxfId="284" priority="340" operator="equal">
      <formula>"Alto"</formula>
    </cfRule>
    <cfRule type="cellIs" dxfId="283" priority="341" operator="equal">
      <formula>"Moderado"</formula>
    </cfRule>
    <cfRule type="cellIs" dxfId="282" priority="342" operator="equal">
      <formula>"Bajo"</formula>
    </cfRule>
  </conditionalFormatting>
  <conditionalFormatting sqref="M76:M83">
    <cfRule type="containsText" dxfId="281" priority="313" operator="containsText" text="Alto ">
      <formula>NOT(ISERROR(SEARCH("Alto ",M76)))</formula>
    </cfRule>
    <cfRule type="cellIs" dxfId="280" priority="314" operator="equal">
      <formula>"Alto"</formula>
    </cfRule>
    <cfRule type="cellIs" dxfId="279" priority="315" operator="equal">
      <formula>"Extremo"</formula>
    </cfRule>
    <cfRule type="cellIs" dxfId="278" priority="316" operator="equal">
      <formula>"Alto"</formula>
    </cfRule>
    <cfRule type="cellIs" dxfId="277" priority="317" operator="equal">
      <formula>"Moderado"</formula>
    </cfRule>
    <cfRule type="cellIs" dxfId="276" priority="318" operator="equal">
      <formula>"Bajo"</formula>
    </cfRule>
  </conditionalFormatting>
  <conditionalFormatting sqref="Q68:Q75">
    <cfRule type="containsText" dxfId="275" priority="307" operator="containsText" text="Alto ">
      <formula>NOT(ISERROR(SEARCH("Alto ",Q68)))</formula>
    </cfRule>
    <cfRule type="cellIs" dxfId="274" priority="308" operator="equal">
      <formula>"Alto"</formula>
    </cfRule>
    <cfRule type="cellIs" dxfId="273" priority="309" operator="equal">
      <formula>"Extremo"</formula>
    </cfRule>
    <cfRule type="cellIs" dxfId="272" priority="310" operator="equal">
      <formula>"Alto"</formula>
    </cfRule>
    <cfRule type="cellIs" dxfId="271" priority="311" operator="equal">
      <formula>"Moderado"</formula>
    </cfRule>
    <cfRule type="cellIs" dxfId="270" priority="312" operator="equal">
      <formula>"Bajo"</formula>
    </cfRule>
  </conditionalFormatting>
  <conditionalFormatting sqref="Q76:Q83">
    <cfRule type="containsText" dxfId="269" priority="301" operator="containsText" text="Alto ">
      <formula>NOT(ISERROR(SEARCH("Alto ",Q76)))</formula>
    </cfRule>
    <cfRule type="cellIs" dxfId="268" priority="302" operator="equal">
      <formula>"Alto"</formula>
    </cfRule>
    <cfRule type="cellIs" dxfId="267" priority="303" operator="equal">
      <formula>"Extremo"</formula>
    </cfRule>
    <cfRule type="cellIs" dxfId="266" priority="304" operator="equal">
      <formula>"Alto"</formula>
    </cfRule>
    <cfRule type="cellIs" dxfId="265" priority="305" operator="equal">
      <formula>"Moderado"</formula>
    </cfRule>
    <cfRule type="cellIs" dxfId="264" priority="306" operator="equal">
      <formula>"Bajo"</formula>
    </cfRule>
  </conditionalFormatting>
  <conditionalFormatting sqref="M84 M86:M90 M92">
    <cfRule type="cellIs" dxfId="263" priority="296" operator="equal">
      <formula>"Alto"</formula>
    </cfRule>
    <cfRule type="cellIs" dxfId="262" priority="297" operator="equal">
      <formula>"Extremo"</formula>
    </cfRule>
    <cfRule type="cellIs" dxfId="261" priority="298" operator="equal">
      <formula>"Alto"</formula>
    </cfRule>
    <cfRule type="cellIs" dxfId="260" priority="299" operator="equal">
      <formula>"Moderado"</formula>
    </cfRule>
    <cfRule type="cellIs" dxfId="259" priority="300" operator="equal">
      <formula>"Bajo"</formula>
    </cfRule>
  </conditionalFormatting>
  <conditionalFormatting sqref="M84 M86:M90 M92">
    <cfRule type="containsText" dxfId="258" priority="295" operator="containsText" text="Alto ">
      <formula>NOT(ISERROR(SEARCH("Alto ",M84)))</formula>
    </cfRule>
  </conditionalFormatting>
  <conditionalFormatting sqref="Q84 Q86:Q90 Q92">
    <cfRule type="cellIs" dxfId="257" priority="290" operator="equal">
      <formula>"Alto"</formula>
    </cfRule>
    <cfRule type="cellIs" dxfId="256" priority="291" operator="equal">
      <formula>"Extremo"</formula>
    </cfRule>
    <cfRule type="cellIs" dxfId="255" priority="292" operator="equal">
      <formula>"Alto"</formula>
    </cfRule>
    <cfRule type="cellIs" dxfId="254" priority="293" operator="equal">
      <formula>"Moderado"</formula>
    </cfRule>
    <cfRule type="cellIs" dxfId="253" priority="294" operator="equal">
      <formula>"Bajo"</formula>
    </cfRule>
  </conditionalFormatting>
  <conditionalFormatting sqref="Q84 Q86:Q90 Q92">
    <cfRule type="containsText" dxfId="252" priority="289" operator="containsText" text="Alto ">
      <formula>NOT(ISERROR(SEARCH("Alto ",Q84)))</formula>
    </cfRule>
  </conditionalFormatting>
  <conditionalFormatting sqref="Q49">
    <cfRule type="cellIs" dxfId="251" priority="212" operator="equal">
      <formula>"Alto"</formula>
    </cfRule>
    <cfRule type="cellIs" dxfId="250" priority="213" operator="equal">
      <formula>"Extremo"</formula>
    </cfRule>
    <cfRule type="cellIs" dxfId="249" priority="214" operator="equal">
      <formula>"Alto"</formula>
    </cfRule>
    <cfRule type="cellIs" dxfId="248" priority="215" operator="equal">
      <formula>"Moderado"</formula>
    </cfRule>
    <cfRule type="cellIs" dxfId="247" priority="216" operator="equal">
      <formula>"Bajo"</formula>
    </cfRule>
  </conditionalFormatting>
  <conditionalFormatting sqref="Q49">
    <cfRule type="containsText" dxfId="246" priority="211" operator="containsText" text="Alto ">
      <formula>NOT(ISERROR(SEARCH("Alto ",Q49)))</formula>
    </cfRule>
  </conditionalFormatting>
  <conditionalFormatting sqref="Q85">
    <cfRule type="cellIs" dxfId="245" priority="278" operator="equal">
      <formula>"Alto"</formula>
    </cfRule>
    <cfRule type="cellIs" dxfId="244" priority="279" operator="equal">
      <formula>"Extremo"</formula>
    </cfRule>
    <cfRule type="cellIs" dxfId="243" priority="280" operator="equal">
      <formula>"Alto"</formula>
    </cfRule>
    <cfRule type="cellIs" dxfId="242" priority="281" operator="equal">
      <formula>"Moderado"</formula>
    </cfRule>
    <cfRule type="cellIs" dxfId="241" priority="282" operator="equal">
      <formula>"Bajo"</formula>
    </cfRule>
  </conditionalFormatting>
  <conditionalFormatting sqref="Q85">
    <cfRule type="containsText" dxfId="240" priority="277" operator="containsText" text="Alto ">
      <formula>NOT(ISERROR(SEARCH("Alto ",Q85)))</formula>
    </cfRule>
  </conditionalFormatting>
  <conditionalFormatting sqref="M47">
    <cfRule type="cellIs" dxfId="239" priority="260" operator="equal">
      <formula>"Alto"</formula>
    </cfRule>
    <cfRule type="cellIs" dxfId="238" priority="261" operator="equal">
      <formula>"Extremo"</formula>
    </cfRule>
    <cfRule type="cellIs" dxfId="237" priority="262" operator="equal">
      <formula>"Alto"</formula>
    </cfRule>
    <cfRule type="cellIs" dxfId="236" priority="263" operator="equal">
      <formula>"Moderado"</formula>
    </cfRule>
    <cfRule type="cellIs" dxfId="235" priority="264" operator="equal">
      <formula>"Bajo"</formula>
    </cfRule>
  </conditionalFormatting>
  <conditionalFormatting sqref="M47">
    <cfRule type="containsText" dxfId="234" priority="259" operator="containsText" text="Alto ">
      <formula>NOT(ISERROR(SEARCH("Alto ",M47)))</formula>
    </cfRule>
  </conditionalFormatting>
  <conditionalFormatting sqref="Q44 Q47">
    <cfRule type="cellIs" dxfId="233" priority="254" operator="equal">
      <formula>"Alto"</formula>
    </cfRule>
    <cfRule type="cellIs" dxfId="232" priority="255" operator="equal">
      <formula>"Extremo"</formula>
    </cfRule>
    <cfRule type="cellIs" dxfId="231" priority="256" operator="equal">
      <formula>"Alto"</formula>
    </cfRule>
    <cfRule type="cellIs" dxfId="230" priority="257" operator="equal">
      <formula>"Moderado"</formula>
    </cfRule>
    <cfRule type="cellIs" dxfId="229" priority="258" operator="equal">
      <formula>"Bajo"</formula>
    </cfRule>
  </conditionalFormatting>
  <conditionalFormatting sqref="Q44 Q47">
    <cfRule type="containsText" dxfId="228" priority="253" operator="containsText" text="Alto ">
      <formula>NOT(ISERROR(SEARCH("Alto ",Q44)))</formula>
    </cfRule>
  </conditionalFormatting>
  <conditionalFormatting sqref="M44">
    <cfRule type="cellIs" dxfId="227" priority="248" operator="equal">
      <formula>"Alto"</formula>
    </cfRule>
    <cfRule type="cellIs" dxfId="226" priority="249" operator="equal">
      <formula>"Extremo"</formula>
    </cfRule>
    <cfRule type="cellIs" dxfId="225" priority="250" operator="equal">
      <formula>"Alto"</formula>
    </cfRule>
    <cfRule type="cellIs" dxfId="224" priority="251" operator="equal">
      <formula>"Moderado"</formula>
    </cfRule>
    <cfRule type="cellIs" dxfId="223" priority="252" operator="equal">
      <formula>"Bajo"</formula>
    </cfRule>
  </conditionalFormatting>
  <conditionalFormatting sqref="M44">
    <cfRule type="containsText" dxfId="222" priority="247" operator="containsText" text="Alto ">
      <formula>NOT(ISERROR(SEARCH("Alto ",M44)))</formula>
    </cfRule>
  </conditionalFormatting>
  <conditionalFormatting sqref="M46">
    <cfRule type="cellIs" dxfId="221" priority="242" operator="equal">
      <formula>"Alto"</formula>
    </cfRule>
    <cfRule type="cellIs" dxfId="220" priority="243" operator="equal">
      <formula>"Extremo"</formula>
    </cfRule>
    <cfRule type="cellIs" dxfId="219" priority="244" operator="equal">
      <formula>"Alto"</formula>
    </cfRule>
    <cfRule type="cellIs" dxfId="218" priority="245" operator="equal">
      <formula>"Moderado"</formula>
    </cfRule>
    <cfRule type="cellIs" dxfId="217" priority="246" operator="equal">
      <formula>"Bajo"</formula>
    </cfRule>
  </conditionalFormatting>
  <conditionalFormatting sqref="M46">
    <cfRule type="containsText" dxfId="216" priority="241" operator="containsText" text="Alto ">
      <formula>NOT(ISERROR(SEARCH("Alto ",M46)))</formula>
    </cfRule>
  </conditionalFormatting>
  <conditionalFormatting sqref="Q46">
    <cfRule type="cellIs" dxfId="215" priority="236" operator="equal">
      <formula>"Alto"</formula>
    </cfRule>
    <cfRule type="cellIs" dxfId="214" priority="237" operator="equal">
      <formula>"Extremo"</formula>
    </cfRule>
    <cfRule type="cellIs" dxfId="213" priority="238" operator="equal">
      <formula>"Alto"</formula>
    </cfRule>
    <cfRule type="cellIs" dxfId="212" priority="239" operator="equal">
      <formula>"Moderado"</formula>
    </cfRule>
    <cfRule type="cellIs" dxfId="211" priority="240" operator="equal">
      <formula>"Bajo"</formula>
    </cfRule>
  </conditionalFormatting>
  <conditionalFormatting sqref="Q46">
    <cfRule type="containsText" dxfId="210" priority="235" operator="containsText" text="Alto ">
      <formula>NOT(ISERROR(SEARCH("Alto ",Q46)))</formula>
    </cfRule>
  </conditionalFormatting>
  <conditionalFormatting sqref="M48">
    <cfRule type="cellIs" dxfId="209" priority="230" operator="equal">
      <formula>"Alto"</formula>
    </cfRule>
    <cfRule type="cellIs" dxfId="208" priority="231" operator="equal">
      <formula>"Extremo"</formula>
    </cfRule>
    <cfRule type="cellIs" dxfId="207" priority="232" operator="equal">
      <formula>"Alto"</formula>
    </cfRule>
    <cfRule type="cellIs" dxfId="206" priority="233" operator="equal">
      <formula>"Moderado"</formula>
    </cfRule>
    <cfRule type="cellIs" dxfId="205" priority="234" operator="equal">
      <formula>"Bajo"</formula>
    </cfRule>
  </conditionalFormatting>
  <conditionalFormatting sqref="M48">
    <cfRule type="containsText" dxfId="204" priority="229" operator="containsText" text="Alto ">
      <formula>NOT(ISERROR(SEARCH("Alto ",M48)))</formula>
    </cfRule>
  </conditionalFormatting>
  <conditionalFormatting sqref="Q48">
    <cfRule type="cellIs" dxfId="203" priority="224" operator="equal">
      <formula>"Alto"</formula>
    </cfRule>
    <cfRule type="cellIs" dxfId="202" priority="225" operator="equal">
      <formula>"Extremo"</formula>
    </cfRule>
    <cfRule type="cellIs" dxfId="201" priority="226" operator="equal">
      <formula>"Alto"</formula>
    </cfRule>
    <cfRule type="cellIs" dxfId="200" priority="227" operator="equal">
      <formula>"Moderado"</formula>
    </cfRule>
    <cfRule type="cellIs" dxfId="199" priority="228" operator="equal">
      <formula>"Bajo"</formula>
    </cfRule>
  </conditionalFormatting>
  <conditionalFormatting sqref="Q48">
    <cfRule type="containsText" dxfId="198" priority="223" operator="containsText" text="Alto ">
      <formula>NOT(ISERROR(SEARCH("Alto ",Q48)))</formula>
    </cfRule>
  </conditionalFormatting>
  <conditionalFormatting sqref="M39:M43 Q39:Q43">
    <cfRule type="containsText" dxfId="197" priority="193" operator="containsText" text="Alto ">
      <formula>NOT(ISERROR(SEARCH("Alto ",M39)))</formula>
    </cfRule>
    <cfRule type="cellIs" dxfId="196" priority="194" operator="equal">
      <formula>"Alto"</formula>
    </cfRule>
    <cfRule type="cellIs" dxfId="195" priority="195" operator="equal">
      <formula>"Extremo"</formula>
    </cfRule>
    <cfRule type="cellIs" dxfId="194" priority="196" operator="equal">
      <formula>"Alto"</formula>
    </cfRule>
    <cfRule type="cellIs" dxfId="193" priority="197" operator="equal">
      <formula>"Moderado"</formula>
    </cfRule>
    <cfRule type="cellIs" dxfId="192" priority="198" operator="equal">
      <formula>"Bajo"</formula>
    </cfRule>
  </conditionalFormatting>
  <conditionalFormatting sqref="M12:M17">
    <cfRule type="containsText" dxfId="191" priority="187" operator="containsText" text="Alto ">
      <formula>NOT(ISERROR(SEARCH("Alto ",M12)))</formula>
    </cfRule>
    <cfRule type="cellIs" dxfId="190" priority="188" operator="equal">
      <formula>"Alto"</formula>
    </cfRule>
    <cfRule type="cellIs" dxfId="189" priority="189" operator="equal">
      <formula>"Extremo"</formula>
    </cfRule>
    <cfRule type="cellIs" dxfId="188" priority="190" operator="equal">
      <formula>"Alto"</formula>
    </cfRule>
    <cfRule type="cellIs" dxfId="187" priority="191" operator="equal">
      <formula>"Moderado"</formula>
    </cfRule>
    <cfRule type="cellIs" dxfId="186" priority="192" operator="equal">
      <formula>"Bajo"</formula>
    </cfRule>
  </conditionalFormatting>
  <conditionalFormatting sqref="Q12:Q17">
    <cfRule type="containsText" dxfId="185" priority="181" operator="containsText" text="Alto ">
      <formula>NOT(ISERROR(SEARCH("Alto ",Q12)))</formula>
    </cfRule>
    <cfRule type="cellIs" dxfId="184" priority="182" operator="equal">
      <formula>"Alto"</formula>
    </cfRule>
    <cfRule type="cellIs" dxfId="183" priority="183" operator="equal">
      <formula>"Extremo"</formula>
    </cfRule>
    <cfRule type="cellIs" dxfId="182" priority="184" operator="equal">
      <formula>"Alto"</formula>
    </cfRule>
    <cfRule type="cellIs" dxfId="181" priority="185" operator="equal">
      <formula>"Moderado"</formula>
    </cfRule>
    <cfRule type="cellIs" dxfId="180" priority="186" operator="equal">
      <formula>"Bajo"</formula>
    </cfRule>
  </conditionalFormatting>
  <conditionalFormatting sqref="M18:M20 M22:M24 M27 M29 M31:M33">
    <cfRule type="containsText" dxfId="179" priority="175" operator="containsText" text="Alto ">
      <formula>NOT(ISERROR(SEARCH("Alto ",M18)))</formula>
    </cfRule>
    <cfRule type="cellIs" dxfId="178" priority="176" operator="equal">
      <formula>"Alto"</formula>
    </cfRule>
    <cfRule type="cellIs" dxfId="177" priority="177" operator="equal">
      <formula>"Extremo"</formula>
    </cfRule>
    <cfRule type="cellIs" dxfId="176" priority="178" operator="equal">
      <formula>"Alto"</formula>
    </cfRule>
    <cfRule type="cellIs" dxfId="175" priority="179" operator="equal">
      <formula>"Moderado"</formula>
    </cfRule>
    <cfRule type="cellIs" dxfId="174" priority="180" operator="equal">
      <formula>"Bajo"</formula>
    </cfRule>
  </conditionalFormatting>
  <conditionalFormatting sqref="Q18:Q20 Q22:Q24 Q27 Q29 Q31:Q33">
    <cfRule type="containsText" dxfId="173" priority="169" operator="containsText" text="Alto ">
      <formula>NOT(ISERROR(SEARCH("Alto ",Q18)))</formula>
    </cfRule>
    <cfRule type="cellIs" dxfId="172" priority="170" operator="equal">
      <formula>"Alto"</formula>
    </cfRule>
    <cfRule type="cellIs" dxfId="171" priority="171" operator="equal">
      <formula>"Extremo"</formula>
    </cfRule>
    <cfRule type="cellIs" dxfId="170" priority="172" operator="equal">
      <formula>"Alto"</formula>
    </cfRule>
    <cfRule type="cellIs" dxfId="169" priority="173" operator="equal">
      <formula>"Moderado"</formula>
    </cfRule>
    <cfRule type="cellIs" dxfId="168" priority="174" operator="equal">
      <formula>"Bajo"</formula>
    </cfRule>
  </conditionalFormatting>
  <conditionalFormatting sqref="M21">
    <cfRule type="containsText" dxfId="167" priority="163" operator="containsText" text="Alto ">
      <formula>NOT(ISERROR(SEARCH("Alto ",M21)))</formula>
    </cfRule>
    <cfRule type="cellIs" dxfId="166" priority="164" operator="equal">
      <formula>"Alto"</formula>
    </cfRule>
    <cfRule type="cellIs" dxfId="165" priority="165" operator="equal">
      <formula>"Extremo"</formula>
    </cfRule>
    <cfRule type="cellIs" dxfId="164" priority="166" operator="equal">
      <formula>"Alto"</formula>
    </cfRule>
    <cfRule type="cellIs" dxfId="163" priority="167" operator="equal">
      <formula>"Moderado"</formula>
    </cfRule>
    <cfRule type="cellIs" dxfId="162" priority="168" operator="equal">
      <formula>"Bajo"</formula>
    </cfRule>
  </conditionalFormatting>
  <conditionalFormatting sqref="Q21">
    <cfRule type="containsText" dxfId="161" priority="157" operator="containsText" text="Alto ">
      <formula>NOT(ISERROR(SEARCH("Alto ",Q21)))</formula>
    </cfRule>
    <cfRule type="cellIs" dxfId="160" priority="158" operator="equal">
      <formula>"Alto"</formula>
    </cfRule>
    <cfRule type="cellIs" dxfId="159" priority="159" operator="equal">
      <formula>"Extremo"</formula>
    </cfRule>
    <cfRule type="cellIs" dxfId="158" priority="160" operator="equal">
      <formula>"Alto"</formula>
    </cfRule>
    <cfRule type="cellIs" dxfId="157" priority="161" operator="equal">
      <formula>"Moderado"</formula>
    </cfRule>
    <cfRule type="cellIs" dxfId="156" priority="162" operator="equal">
      <formula>"Bajo"</formula>
    </cfRule>
  </conditionalFormatting>
  <conditionalFormatting sqref="M25">
    <cfRule type="containsText" dxfId="155" priority="151" operator="containsText" text="Alto ">
      <formula>NOT(ISERROR(SEARCH("Alto ",M25)))</formula>
    </cfRule>
    <cfRule type="cellIs" dxfId="154" priority="152" operator="equal">
      <formula>"Alto"</formula>
    </cfRule>
    <cfRule type="cellIs" dxfId="153" priority="153" operator="equal">
      <formula>"Extremo"</formula>
    </cfRule>
    <cfRule type="cellIs" dxfId="152" priority="154" operator="equal">
      <formula>"Alto"</formula>
    </cfRule>
    <cfRule type="cellIs" dxfId="151" priority="155" operator="equal">
      <formula>"Moderado"</formula>
    </cfRule>
    <cfRule type="cellIs" dxfId="150" priority="156" operator="equal">
      <formula>"Bajo"</formula>
    </cfRule>
  </conditionalFormatting>
  <conditionalFormatting sqref="Q25">
    <cfRule type="containsText" dxfId="149" priority="145" operator="containsText" text="Alto ">
      <formula>NOT(ISERROR(SEARCH("Alto ",Q25)))</formula>
    </cfRule>
    <cfRule type="cellIs" dxfId="148" priority="146" operator="equal">
      <formula>"Alto"</formula>
    </cfRule>
    <cfRule type="cellIs" dxfId="147" priority="147" operator="equal">
      <formula>"Extremo"</formula>
    </cfRule>
    <cfRule type="cellIs" dxfId="146" priority="148" operator="equal">
      <formula>"Alto"</formula>
    </cfRule>
    <cfRule type="cellIs" dxfId="145" priority="149" operator="equal">
      <formula>"Moderado"</formula>
    </cfRule>
    <cfRule type="cellIs" dxfId="144" priority="150" operator="equal">
      <formula>"Bajo"</formula>
    </cfRule>
  </conditionalFormatting>
  <conditionalFormatting sqref="M26">
    <cfRule type="containsText" dxfId="143" priority="139" operator="containsText" text="Alto ">
      <formula>NOT(ISERROR(SEARCH("Alto ",M26)))</formula>
    </cfRule>
    <cfRule type="cellIs" dxfId="142" priority="140" operator="equal">
      <formula>"Alto"</formula>
    </cfRule>
    <cfRule type="cellIs" dxfId="141" priority="141" operator="equal">
      <formula>"Extremo"</formula>
    </cfRule>
    <cfRule type="cellIs" dxfId="140" priority="142" operator="equal">
      <formula>"Alto"</formula>
    </cfRule>
    <cfRule type="cellIs" dxfId="139" priority="143" operator="equal">
      <formula>"Moderado"</formula>
    </cfRule>
    <cfRule type="cellIs" dxfId="138" priority="144" operator="equal">
      <formula>"Bajo"</formula>
    </cfRule>
  </conditionalFormatting>
  <conditionalFormatting sqref="Q26">
    <cfRule type="containsText" dxfId="137" priority="133" operator="containsText" text="Alto ">
      <formula>NOT(ISERROR(SEARCH("Alto ",Q26)))</formula>
    </cfRule>
    <cfRule type="cellIs" dxfId="136" priority="134" operator="equal">
      <formula>"Alto"</formula>
    </cfRule>
    <cfRule type="cellIs" dxfId="135" priority="135" operator="equal">
      <formula>"Extremo"</formula>
    </cfRule>
    <cfRule type="cellIs" dxfId="134" priority="136" operator="equal">
      <formula>"Alto"</formula>
    </cfRule>
    <cfRule type="cellIs" dxfId="133" priority="137" operator="equal">
      <formula>"Moderado"</formula>
    </cfRule>
    <cfRule type="cellIs" dxfId="132" priority="138" operator="equal">
      <formula>"Bajo"</formula>
    </cfRule>
  </conditionalFormatting>
  <conditionalFormatting sqref="M28">
    <cfRule type="containsText" dxfId="131" priority="127" operator="containsText" text="Alto ">
      <formula>NOT(ISERROR(SEARCH("Alto ",M28)))</formula>
    </cfRule>
    <cfRule type="cellIs" dxfId="130" priority="128" operator="equal">
      <formula>"Alto"</formula>
    </cfRule>
    <cfRule type="cellIs" dxfId="129" priority="129" operator="equal">
      <formula>"Extremo"</formula>
    </cfRule>
    <cfRule type="cellIs" dxfId="128" priority="130" operator="equal">
      <formula>"Alto"</formula>
    </cfRule>
    <cfRule type="cellIs" dxfId="127" priority="131" operator="equal">
      <formula>"Moderado"</formula>
    </cfRule>
    <cfRule type="cellIs" dxfId="126" priority="132" operator="equal">
      <formula>"Bajo"</formula>
    </cfRule>
  </conditionalFormatting>
  <conditionalFormatting sqref="Q28">
    <cfRule type="containsText" dxfId="125" priority="121" operator="containsText" text="Alto ">
      <formula>NOT(ISERROR(SEARCH("Alto ",Q28)))</formula>
    </cfRule>
    <cfRule type="cellIs" dxfId="124" priority="122" operator="equal">
      <formula>"Alto"</formula>
    </cfRule>
    <cfRule type="cellIs" dxfId="123" priority="123" operator="equal">
      <formula>"Extremo"</formula>
    </cfRule>
    <cfRule type="cellIs" dxfId="122" priority="124" operator="equal">
      <formula>"Alto"</formula>
    </cfRule>
    <cfRule type="cellIs" dxfId="121" priority="125" operator="equal">
      <formula>"Moderado"</formula>
    </cfRule>
    <cfRule type="cellIs" dxfId="120" priority="126" operator="equal">
      <formula>"Bajo"</formula>
    </cfRule>
  </conditionalFormatting>
  <conditionalFormatting sqref="M30">
    <cfRule type="containsText" dxfId="119" priority="115" operator="containsText" text="Alto ">
      <formula>NOT(ISERROR(SEARCH("Alto ",M30)))</formula>
    </cfRule>
    <cfRule type="cellIs" dxfId="118" priority="116" operator="equal">
      <formula>"Alto"</formula>
    </cfRule>
    <cfRule type="cellIs" dxfId="117" priority="117" operator="equal">
      <formula>"Extremo"</formula>
    </cfRule>
    <cfRule type="cellIs" dxfId="116" priority="118" operator="equal">
      <formula>"Alto"</formula>
    </cfRule>
    <cfRule type="cellIs" dxfId="115" priority="119" operator="equal">
      <formula>"Moderado"</formula>
    </cfRule>
    <cfRule type="cellIs" dxfId="114" priority="120" operator="equal">
      <formula>"Bajo"</formula>
    </cfRule>
  </conditionalFormatting>
  <conditionalFormatting sqref="Q30">
    <cfRule type="containsText" dxfId="113" priority="109" operator="containsText" text="Alto ">
      <formula>NOT(ISERROR(SEARCH("Alto ",Q30)))</formula>
    </cfRule>
    <cfRule type="cellIs" dxfId="112" priority="110" operator="equal">
      <formula>"Alto"</formula>
    </cfRule>
    <cfRule type="cellIs" dxfId="111" priority="111" operator="equal">
      <formula>"Extremo"</formula>
    </cfRule>
    <cfRule type="cellIs" dxfId="110" priority="112" operator="equal">
      <formula>"Alto"</formula>
    </cfRule>
    <cfRule type="cellIs" dxfId="109" priority="113" operator="equal">
      <formula>"Moderado"</formula>
    </cfRule>
    <cfRule type="cellIs" dxfId="108" priority="114" operator="equal">
      <formula>"Bajo"</formula>
    </cfRule>
  </conditionalFormatting>
  <conditionalFormatting sqref="M110:M124">
    <cfRule type="containsText" dxfId="107" priority="73" operator="containsText" text="Alto ">
      <formula>NOT(ISERROR(SEARCH("Alto ",M110)))</formula>
    </cfRule>
    <cfRule type="cellIs" dxfId="106" priority="74" operator="equal">
      <formula>"Alto"</formula>
    </cfRule>
    <cfRule type="cellIs" dxfId="105" priority="75" operator="equal">
      <formula>"Extremo"</formula>
    </cfRule>
    <cfRule type="cellIs" dxfId="104" priority="76" operator="equal">
      <formula>"Alto"</formula>
    </cfRule>
    <cfRule type="cellIs" dxfId="103" priority="77" operator="equal">
      <formula>"Moderado"</formula>
    </cfRule>
    <cfRule type="cellIs" dxfId="102" priority="78" operator="equal">
      <formula>"Bajo"</formula>
    </cfRule>
  </conditionalFormatting>
  <conditionalFormatting sqref="M93:M95 M98 M101:M104 Q101:Q104">
    <cfRule type="containsText" dxfId="101" priority="103" operator="containsText" text="Alto ">
      <formula>NOT(ISERROR(SEARCH("Alto ",M93)))</formula>
    </cfRule>
    <cfRule type="cellIs" dxfId="100" priority="104" operator="equal">
      <formula>"Alto"</formula>
    </cfRule>
    <cfRule type="cellIs" dxfId="99" priority="105" operator="equal">
      <formula>"Extremo"</formula>
    </cfRule>
    <cfRule type="cellIs" dxfId="98" priority="106" operator="equal">
      <formula>"Alto"</formula>
    </cfRule>
    <cfRule type="cellIs" dxfId="97" priority="107" operator="equal">
      <formula>"Moderado"</formula>
    </cfRule>
    <cfRule type="cellIs" dxfId="96" priority="108" operator="equal">
      <formula>"Bajo"</formula>
    </cfRule>
  </conditionalFormatting>
  <conditionalFormatting sqref="Q93:Q95 Q98">
    <cfRule type="containsText" dxfId="95" priority="97" operator="containsText" text="Alto ">
      <formula>NOT(ISERROR(SEARCH("Alto ",Q93)))</formula>
    </cfRule>
    <cfRule type="cellIs" dxfId="94" priority="98" operator="equal">
      <formula>"Alto"</formula>
    </cfRule>
    <cfRule type="cellIs" dxfId="93" priority="99" operator="equal">
      <formula>"Extremo"</formula>
    </cfRule>
    <cfRule type="cellIs" dxfId="92" priority="100" operator="equal">
      <formula>"Alto"</formula>
    </cfRule>
    <cfRule type="cellIs" dxfId="91" priority="101" operator="equal">
      <formula>"Moderado"</formula>
    </cfRule>
    <cfRule type="cellIs" dxfId="90" priority="102" operator="equal">
      <formula>"Bajo"</formula>
    </cfRule>
  </conditionalFormatting>
  <conditionalFormatting sqref="M105:M109">
    <cfRule type="containsText" dxfId="89" priority="91" operator="containsText" text="Alto ">
      <formula>NOT(ISERROR(SEARCH("Alto ",M105)))</formula>
    </cfRule>
    <cfRule type="cellIs" dxfId="88" priority="92" operator="equal">
      <formula>"Alto"</formula>
    </cfRule>
    <cfRule type="cellIs" dxfId="87" priority="93" operator="equal">
      <formula>"Extremo"</formula>
    </cfRule>
    <cfRule type="cellIs" dxfId="86" priority="94" operator="equal">
      <formula>"Alto"</formula>
    </cfRule>
    <cfRule type="cellIs" dxfId="85" priority="95" operator="equal">
      <formula>"Moderado"</formula>
    </cfRule>
    <cfRule type="cellIs" dxfId="84" priority="96" operator="equal">
      <formula>"Bajo"</formula>
    </cfRule>
  </conditionalFormatting>
  <conditionalFormatting sqref="Q105:Q109">
    <cfRule type="containsText" dxfId="83" priority="85" operator="containsText" text="Alto ">
      <formula>NOT(ISERROR(SEARCH("Alto ",Q105)))</formula>
    </cfRule>
    <cfRule type="cellIs" dxfId="82" priority="86" operator="equal">
      <formula>"Alto"</formula>
    </cfRule>
    <cfRule type="cellIs" dxfId="81" priority="87" operator="equal">
      <formula>"Extremo"</formula>
    </cfRule>
    <cfRule type="cellIs" dxfId="80" priority="88" operator="equal">
      <formula>"Alto"</formula>
    </cfRule>
    <cfRule type="cellIs" dxfId="79" priority="89" operator="equal">
      <formula>"Moderado"</formula>
    </cfRule>
    <cfRule type="cellIs" dxfId="78" priority="90" operator="equal">
      <formula>"Bajo"</formula>
    </cfRule>
  </conditionalFormatting>
  <conditionalFormatting sqref="Q110:Q124">
    <cfRule type="containsText" dxfId="77" priority="79" operator="containsText" text="Alto ">
      <formula>NOT(ISERROR(SEARCH("Alto ",Q110)))</formula>
    </cfRule>
    <cfRule type="cellIs" dxfId="76" priority="80" operator="equal">
      <formula>"Alto"</formula>
    </cfRule>
    <cfRule type="cellIs" dxfId="75" priority="81" operator="equal">
      <formula>"Extremo"</formula>
    </cfRule>
    <cfRule type="cellIs" dxfId="74" priority="82" operator="equal">
      <formula>"Alto"</formula>
    </cfRule>
    <cfRule type="cellIs" dxfId="73" priority="83" operator="equal">
      <formula>"Moderado"</formula>
    </cfRule>
    <cfRule type="cellIs" dxfId="72" priority="84" operator="equal">
      <formula>"Bajo"</formula>
    </cfRule>
  </conditionalFormatting>
  <conditionalFormatting sqref="M96:M97">
    <cfRule type="containsText" dxfId="71" priority="67" operator="containsText" text="Alto ">
      <formula>NOT(ISERROR(SEARCH("Alto ",M96)))</formula>
    </cfRule>
    <cfRule type="cellIs" dxfId="70" priority="68" operator="equal">
      <formula>"Alto"</formula>
    </cfRule>
    <cfRule type="cellIs" dxfId="69" priority="69" operator="equal">
      <formula>"Extremo"</formula>
    </cfRule>
    <cfRule type="cellIs" dxfId="68" priority="70" operator="equal">
      <formula>"Alto"</formula>
    </cfRule>
    <cfRule type="cellIs" dxfId="67" priority="71" operator="equal">
      <formula>"Moderado"</formula>
    </cfRule>
    <cfRule type="cellIs" dxfId="66" priority="72" operator="equal">
      <formula>"Bajo"</formula>
    </cfRule>
  </conditionalFormatting>
  <conditionalFormatting sqref="Q96:Q97">
    <cfRule type="containsText" dxfId="65" priority="61" operator="containsText" text="Alto ">
      <formula>NOT(ISERROR(SEARCH("Alto ",Q96)))</formula>
    </cfRule>
    <cfRule type="cellIs" dxfId="64" priority="62" operator="equal">
      <formula>"Alto"</formula>
    </cfRule>
    <cfRule type="cellIs" dxfId="63" priority="63" operator="equal">
      <formula>"Extremo"</formula>
    </cfRule>
    <cfRule type="cellIs" dxfId="62" priority="64" operator="equal">
      <formula>"Alto"</formula>
    </cfRule>
    <cfRule type="cellIs" dxfId="61" priority="65" operator="equal">
      <formula>"Moderado"</formula>
    </cfRule>
    <cfRule type="cellIs" dxfId="60" priority="66" operator="equal">
      <formula>"Bajo"</formula>
    </cfRule>
  </conditionalFormatting>
  <conditionalFormatting sqref="M99:M100">
    <cfRule type="containsText" dxfId="59" priority="55" operator="containsText" text="Alto ">
      <formula>NOT(ISERROR(SEARCH("Alto ",M99)))</formula>
    </cfRule>
    <cfRule type="cellIs" dxfId="58" priority="56" operator="equal">
      <formula>"Alto"</formula>
    </cfRule>
    <cfRule type="cellIs" dxfId="57" priority="57" operator="equal">
      <formula>"Extremo"</formula>
    </cfRule>
    <cfRule type="cellIs" dxfId="56" priority="58" operator="equal">
      <formula>"Alto"</formula>
    </cfRule>
    <cfRule type="cellIs" dxfId="55" priority="59" operator="equal">
      <formula>"Moderado"</formula>
    </cfRule>
    <cfRule type="cellIs" dxfId="54" priority="60" operator="equal">
      <formula>"Bajo"</formula>
    </cfRule>
  </conditionalFormatting>
  <conditionalFormatting sqref="Q99:Q100">
    <cfRule type="containsText" dxfId="53" priority="49" operator="containsText" text="Alto ">
      <formula>NOT(ISERROR(SEARCH("Alto ",Q99)))</formula>
    </cfRule>
    <cfRule type="cellIs" dxfId="52" priority="50" operator="equal">
      <formula>"Alto"</formula>
    </cfRule>
    <cfRule type="cellIs" dxfId="51" priority="51" operator="equal">
      <formula>"Extremo"</formula>
    </cfRule>
    <cfRule type="cellIs" dxfId="50" priority="52" operator="equal">
      <formula>"Alto"</formula>
    </cfRule>
    <cfRule type="cellIs" dxfId="49" priority="53" operator="equal">
      <formula>"Moderado"</formula>
    </cfRule>
    <cfRule type="cellIs" dxfId="48" priority="54" operator="equal">
      <formula>"Bajo"</formula>
    </cfRule>
  </conditionalFormatting>
  <conditionalFormatting sqref="M125:M134 Q125:Q134">
    <cfRule type="containsText" dxfId="47" priority="43" operator="containsText" text="Alto ">
      <formula>NOT(ISERROR(SEARCH("Alto ",M125)))</formula>
    </cfRule>
    <cfRule type="cellIs" dxfId="46" priority="44" operator="equal">
      <formula>"Alto"</formula>
    </cfRule>
    <cfRule type="cellIs" dxfId="45" priority="45" operator="equal">
      <formula>"Extremo"</formula>
    </cfRule>
    <cfRule type="cellIs" dxfId="44" priority="46" operator="equal">
      <formula>"Alto"</formula>
    </cfRule>
    <cfRule type="cellIs" dxfId="43" priority="47" operator="equal">
      <formula>"Moderado"</formula>
    </cfRule>
    <cfRule type="cellIs" dxfId="42" priority="48" operator="equal">
      <formula>"Bajo"</formula>
    </cfRule>
  </conditionalFormatting>
  <conditionalFormatting sqref="M135:M141 Q135:Q141">
    <cfRule type="containsText" dxfId="41" priority="37" operator="containsText" text="Alto ">
      <formula>NOT(ISERROR(SEARCH("Alto ",M135)))</formula>
    </cfRule>
    <cfRule type="cellIs" dxfId="40" priority="38" operator="equal">
      <formula>"Alto"</formula>
    </cfRule>
    <cfRule type="cellIs" dxfId="39" priority="39" operator="equal">
      <formula>"Extremo"</formula>
    </cfRule>
    <cfRule type="cellIs" dxfId="38" priority="40" operator="equal">
      <formula>"Alto"</formula>
    </cfRule>
    <cfRule type="cellIs" dxfId="37" priority="41" operator="equal">
      <formula>"Moderado"</formula>
    </cfRule>
    <cfRule type="cellIs" dxfId="36" priority="42" operator="equal">
      <formula>"Bajo"</formula>
    </cfRule>
  </conditionalFormatting>
  <conditionalFormatting sqref="M148:M152 Q148:Q152">
    <cfRule type="containsText" dxfId="35" priority="31" operator="containsText" text="Alto ">
      <formula>NOT(ISERROR(SEARCH("Alto ",M148)))</formula>
    </cfRule>
    <cfRule type="cellIs" dxfId="34" priority="32" operator="equal">
      <formula>"Alto"</formula>
    </cfRule>
    <cfRule type="cellIs" dxfId="33" priority="33" operator="equal">
      <formula>"Extremo"</formula>
    </cfRule>
    <cfRule type="cellIs" dxfId="32" priority="34" operator="equal">
      <formula>"Alto"</formula>
    </cfRule>
    <cfRule type="cellIs" dxfId="31" priority="35" operator="equal">
      <formula>"Moderado"</formula>
    </cfRule>
    <cfRule type="cellIs" dxfId="30" priority="36" operator="equal">
      <formula>"Bajo"</formula>
    </cfRule>
  </conditionalFormatting>
  <conditionalFormatting sqref="M50:M53 Q50:Q53">
    <cfRule type="containsText" dxfId="29" priority="25" operator="containsText" text="Alto ">
      <formula>NOT(ISERROR(SEARCH("Alto ",M50)))</formula>
    </cfRule>
    <cfRule type="cellIs" dxfId="28" priority="26" operator="equal">
      <formula>"Alto"</formula>
    </cfRule>
    <cfRule type="cellIs" dxfId="27" priority="27" operator="equal">
      <formula>"Extremo"</formula>
    </cfRule>
    <cfRule type="cellIs" dxfId="26" priority="28" operator="equal">
      <formula>"Alto"</formula>
    </cfRule>
    <cfRule type="cellIs" dxfId="25" priority="29" operator="equal">
      <formula>"Moderado"</formula>
    </cfRule>
    <cfRule type="cellIs" dxfId="24" priority="30" operator="equal">
      <formula>"Bajo"</formula>
    </cfRule>
  </conditionalFormatting>
  <conditionalFormatting sqref="M54:M63">
    <cfRule type="containsText" dxfId="23" priority="19" operator="containsText" text="Alto ">
      <formula>NOT(ISERROR(SEARCH("Alto ",M54)))</formula>
    </cfRule>
    <cfRule type="cellIs" dxfId="22" priority="20" operator="equal">
      <formula>"Alto"</formula>
    </cfRule>
    <cfRule type="cellIs" dxfId="21" priority="21" operator="equal">
      <formula>"Extremo"</formula>
    </cfRule>
    <cfRule type="cellIs" dxfId="20" priority="22" operator="equal">
      <formula>"Alto"</formula>
    </cfRule>
    <cfRule type="cellIs" dxfId="19" priority="23" operator="equal">
      <formula>"Moderado"</formula>
    </cfRule>
    <cfRule type="cellIs" dxfId="18" priority="24" operator="equal">
      <formula>"Bajo"</formula>
    </cfRule>
  </conditionalFormatting>
  <conditionalFormatting sqref="Q54:Q63">
    <cfRule type="containsText" dxfId="17" priority="13" operator="containsText" text="Alto ">
      <formula>NOT(ISERROR(SEARCH("Alto ",Q54)))</formula>
    </cfRule>
    <cfRule type="cellIs" dxfId="16" priority="14" operator="equal">
      <formula>"Alto"</formula>
    </cfRule>
    <cfRule type="cellIs" dxfId="15" priority="15" operator="equal">
      <formula>"Extremo"</formula>
    </cfRule>
    <cfRule type="cellIs" dxfId="14" priority="16" operator="equal">
      <formula>"Alto"</formula>
    </cfRule>
    <cfRule type="cellIs" dxfId="13" priority="17" operator="equal">
      <formula>"Moderado"</formula>
    </cfRule>
    <cfRule type="cellIs" dxfId="12" priority="18" operator="equal">
      <formula>"Bajo"</formula>
    </cfRule>
  </conditionalFormatting>
  <conditionalFormatting sqref="M64:M67">
    <cfRule type="containsText" dxfId="11" priority="7" operator="containsText" text="Alto ">
      <formula>NOT(ISERROR(SEARCH("Alto ",M64)))</formula>
    </cfRule>
    <cfRule type="cellIs" dxfId="10" priority="8" operator="equal">
      <formula>"Alto"</formula>
    </cfRule>
    <cfRule type="cellIs" dxfId="9" priority="9" operator="equal">
      <formula>"Extremo"</formula>
    </cfRule>
    <cfRule type="cellIs" dxfId="8" priority="10" operator="equal">
      <formula>"Alto"</formula>
    </cfRule>
    <cfRule type="cellIs" dxfId="7" priority="11" operator="equal">
      <formula>"Moderado"</formula>
    </cfRule>
    <cfRule type="cellIs" dxfId="6" priority="12" operator="equal">
      <formula>"Bajo"</formula>
    </cfRule>
  </conditionalFormatting>
  <conditionalFormatting sqref="Q64:Q67">
    <cfRule type="containsText" dxfId="5" priority="1" operator="containsText" text="Alto ">
      <formula>NOT(ISERROR(SEARCH("Alto ",Q64)))</formula>
    </cfRule>
    <cfRule type="cellIs" dxfId="4" priority="2" operator="equal">
      <formula>"Alto"</formula>
    </cfRule>
    <cfRule type="cellIs" dxfId="3" priority="3" operator="equal">
      <formula>"Extremo"</formula>
    </cfRule>
    <cfRule type="cellIs" dxfId="2" priority="4" operator="equal">
      <formula>"Alto"</formula>
    </cfRule>
    <cfRule type="cellIs" dxfId="1" priority="5" operator="equal">
      <formula>"Moderado"</formula>
    </cfRule>
    <cfRule type="cellIs" dxfId="0" priority="6" operator="equal">
      <formula>"Bajo"</formula>
    </cfRule>
  </conditionalFormatting>
  <dataValidations count="7">
    <dataValidation type="list" allowBlank="1" showInputMessage="1" showErrorMessage="1" sqref="H8:H39 H44:H152" xr:uid="{F7E8F02C-0925-4E2F-B441-A6261AB7DD80}">
      <formula1>$BX$1:$CC$1</formula1>
    </dataValidation>
    <dataValidation type="list" allowBlank="1" showErrorMessage="1" sqref="H40:H43" xr:uid="{BE71A1BE-6220-4902-9176-F426D860DD86}">
      <formula1>$BL$1:$BL$7</formula1>
    </dataValidation>
    <dataValidation type="list" allowBlank="1" showInputMessage="1" showErrorMessage="1" sqref="L8:L152 P8:P152" xr:uid="{6D9C5CB8-5421-419D-B1DC-C82AE8F3F164}">
      <formula1>$CK$1:$CO$1</formula1>
    </dataValidation>
    <dataValidation type="list" allowBlank="1" showInputMessage="1" showErrorMessage="1" sqref="K8:K152 O8:O152" xr:uid="{E22FC994-72DC-4722-B0FD-B698E96949AF}">
      <formula1>$CR$1:$CV$1</formula1>
    </dataValidation>
    <dataValidation type="list" allowBlank="1" showInputMessage="1" showErrorMessage="1" sqref="M8:M152 Q8:Q152" xr:uid="{F69BE745-CC5A-4F47-84D7-0295D14D5EA2}">
      <formula1>$CX$1:$DA$1</formula1>
    </dataValidation>
    <dataValidation type="list" allowBlank="1" showInputMessage="1" showErrorMessage="1" sqref="B8:B152" xr:uid="{F0EDD1D3-204B-4F8B-A1D3-10DDA8989569}">
      <formula1>$CD$1:$CH$1</formula1>
    </dataValidation>
    <dataValidation type="list" allowBlank="1" showInputMessage="1" showErrorMessage="1" sqref="G8:G152" xr:uid="{88D5DC38-0CA5-4493-99EA-198DE6028274}">
      <formula1>$BO$1:$BU$1</formula1>
    </dataValidation>
  </dataValidations>
  <hyperlinks>
    <hyperlink ref="L7" location="'Estructura de Riesgos FP'!F3" display="Impacto" xr:uid="{00000000-0004-0000-0100-000000000000}"/>
    <hyperlink ref="K7" location="'Estructura de Riesgos FP'!E3" display="Probabilidad" xr:uid="{00000000-0004-0000-0100-000001000000}"/>
    <hyperlink ref="P7" location="'Estructura de Riesgos FP'!F3" display="Impacto" xr:uid="{00000000-0004-0000-0100-000002000000}"/>
    <hyperlink ref="O7" location="'Estructura de Riesgos FP'!E3" display="Probabilidad" xr:uid="{00000000-0004-0000-0100-000003000000}"/>
    <hyperlink ref="E64" r:id="rId1" display="https://www.unipamplona.edu.co/unipamplona/portalIG/home_13/recursos/direccionamiento_estrategico/planeacion_institucional/procedimientos/11072025/pdepl_11_planeacion_academica.pdf" xr:uid="{A196A144-2E8C-4C6F-8801-F3E2D7D266F8}"/>
    <hyperlink ref="E65" r:id="rId2" display="https://www.unipamplona.edu.co/unipamplona/portalIG/home_13/recursos/direccionamiento_estrategico/planeacion_institucional/procedimientos/11072025/pdepl_11_planeacion_academica.pdf" xr:uid="{35DA64DC-8563-4B59-B61C-CE53BAEB61D6}"/>
    <hyperlink ref="E66" r:id="rId3" display="https://www.unipamplona.edu.co/unipamplona/portalIG/home_13/recursos/direccionamiento_estrategico/planeacion_institucional/procedimientos/11072025/pdepl_11_planeacion_academica.pdf" xr:uid="{DE5DB23E-7DF4-4CA3-A709-555D6BA5E9FD}"/>
    <hyperlink ref="E67" r:id="rId4" display="https://www.unipamplona.edu.co/unipamplona/portalIG/home_13/recursos/direccionamiento_estrategico/planeacion_institucional/procedimientos/11072025/pdepl_11_planeacion_academica.pdf" xr:uid="{FC1C1D9C-2BBD-4F8B-A9DC-C2626DB68F97}"/>
  </hyperlinks>
  <pageMargins left="0.70866141732283472" right="0.70866141732283472" top="0.74803149606299213" bottom="0.74803149606299213" header="0.31496062992125984" footer="0.31496062992125984"/>
  <pageSetup paperSize="5" scale="42"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workbookViewId="0">
      <selection activeCell="D27" sqref="D27"/>
    </sheetView>
  </sheetViews>
  <sheetFormatPr baseColWidth="10" defaultColWidth="11.453125" defaultRowHeight="13" x14ac:dyDescent="0.3"/>
  <cols>
    <col min="1" max="1" width="10.26953125" style="12" customWidth="1"/>
    <col min="2" max="2" width="13.453125" style="12" customWidth="1"/>
    <col min="3" max="16384" width="11.453125" style="14"/>
  </cols>
  <sheetData>
    <row r="1" spans="1:9" ht="15" customHeight="1" x14ac:dyDescent="0.3">
      <c r="A1" s="116"/>
      <c r="B1" s="119" t="s">
        <v>0</v>
      </c>
      <c r="C1" s="120"/>
      <c r="D1" s="120"/>
      <c r="E1" s="120"/>
      <c r="F1" s="120"/>
      <c r="G1" s="120"/>
      <c r="H1" s="120"/>
      <c r="I1" s="121"/>
    </row>
    <row r="2" spans="1:9" ht="15" customHeight="1" x14ac:dyDescent="0.3">
      <c r="A2" s="117"/>
      <c r="B2" s="122"/>
      <c r="C2" s="123"/>
      <c r="D2" s="123"/>
      <c r="E2" s="123"/>
      <c r="F2" s="123"/>
      <c r="G2" s="123"/>
      <c r="H2" s="123"/>
      <c r="I2" s="124"/>
    </row>
    <row r="3" spans="1:9" ht="15" customHeight="1" x14ac:dyDescent="0.3">
      <c r="A3" s="117"/>
      <c r="B3" s="122"/>
      <c r="C3" s="123"/>
      <c r="D3" s="123"/>
      <c r="E3" s="123"/>
      <c r="F3" s="123"/>
      <c r="G3" s="123"/>
      <c r="H3" s="123"/>
      <c r="I3" s="124"/>
    </row>
    <row r="4" spans="1:9" ht="15.75" customHeight="1" thickBot="1" x14ac:dyDescent="0.35">
      <c r="A4" s="118"/>
      <c r="B4" s="125"/>
      <c r="C4" s="126"/>
      <c r="D4" s="126"/>
      <c r="E4" s="126"/>
      <c r="F4" s="126"/>
      <c r="G4" s="126"/>
      <c r="H4" s="126"/>
      <c r="I4" s="127"/>
    </row>
    <row r="6" spans="1:9" ht="13.5" thickBot="1" x14ac:dyDescent="0.35"/>
    <row r="7" spans="1:9" x14ac:dyDescent="0.3">
      <c r="A7" s="186"/>
      <c r="B7" s="186"/>
      <c r="C7" s="187" t="s">
        <v>26</v>
      </c>
      <c r="D7" s="188"/>
      <c r="E7" s="188"/>
      <c r="F7" s="188"/>
      <c r="G7" s="189"/>
      <c r="H7" s="15"/>
      <c r="I7" s="15"/>
    </row>
    <row r="8" spans="1:9" x14ac:dyDescent="0.3">
      <c r="A8" s="186"/>
      <c r="B8" s="186"/>
      <c r="C8" s="190"/>
      <c r="D8" s="191"/>
      <c r="E8" s="191"/>
      <c r="F8" s="191"/>
      <c r="G8" s="192"/>
      <c r="H8" s="15"/>
      <c r="I8" s="15"/>
    </row>
    <row r="9" spans="1:9" ht="13.5" thickBot="1" x14ac:dyDescent="0.35">
      <c r="A9" s="186"/>
      <c r="B9" s="186"/>
      <c r="C9" s="193"/>
      <c r="D9" s="194"/>
      <c r="E9" s="194"/>
      <c r="F9" s="194"/>
      <c r="G9" s="195"/>
      <c r="H9" s="15"/>
      <c r="I9" s="15"/>
    </row>
    <row r="10" spans="1:9" ht="13.5" thickBot="1" x14ac:dyDescent="0.35">
      <c r="A10" s="15"/>
      <c r="B10" s="15"/>
      <c r="C10" s="15"/>
      <c r="D10" s="15"/>
      <c r="E10" s="15"/>
      <c r="F10" s="15"/>
      <c r="G10" s="15"/>
      <c r="H10" s="15"/>
      <c r="I10" s="15"/>
    </row>
    <row r="11" spans="1:9" x14ac:dyDescent="0.3">
      <c r="A11" s="196" t="s">
        <v>25</v>
      </c>
      <c r="B11" s="197" t="s">
        <v>28</v>
      </c>
      <c r="C11" s="184" t="str">
        <f>IF(AND('[1]MAPA DE RIESGO'!$I$16="Muy Alta",'[1]MAPA DE RIESGO'!$M$16="Leve"),CONCATENATE("R",'[1]MAPA DE RIESGO'!$B$16),"")</f>
        <v/>
      </c>
      <c r="D11" s="184" t="str">
        <f>IF(AND('[1]MAPA DE RIESGO'!$I$16="Muy Alta",'[1]MAPA DE RIESGO'!$M$16="Menor"),CONCATENATE("R",'[1]MAPA DE RIESGO'!$B$16),"")</f>
        <v/>
      </c>
      <c r="E11" s="184" t="str">
        <f>IF(AND('[1]MAPA DE RIESGO'!$I$16="Muy Alta",'[1]MAPA DE RIESGO'!$M$16="Moderado"),CONCATENATE("R",'[1]MAPA DE RIESGO'!$B$16),"")</f>
        <v/>
      </c>
      <c r="F11" s="184" t="str">
        <f>IF(AND('[1]MAPA DE RIESGO'!$I$16="Muy Alta",'[1]MAPA DE RIESGO'!$M$16="Mayor"),CONCATENATE("R",'[1]MAPA DE RIESGO'!$B$16),"")</f>
        <v/>
      </c>
      <c r="G11" s="180" t="str">
        <f>IF(AND('[1]MAPA DE RIESGO'!$I$16="Muy Alta",'[1]MAPA DE RIESGO'!$M$16="Catastrófico"),CONCATENATE("R",'[1]MAPA DE RIESGO'!$B$16),"")</f>
        <v/>
      </c>
      <c r="I11" s="182" t="s">
        <v>7</v>
      </c>
    </row>
    <row r="12" spans="1:9" ht="13.5" thickBot="1" x14ac:dyDescent="0.35">
      <c r="A12" s="196"/>
      <c r="B12" s="198"/>
      <c r="C12" s="185"/>
      <c r="D12" s="185"/>
      <c r="E12" s="185"/>
      <c r="F12" s="185"/>
      <c r="G12" s="181"/>
      <c r="H12" s="15"/>
      <c r="I12" s="183"/>
    </row>
    <row r="13" spans="1:9" x14ac:dyDescent="0.3">
      <c r="A13" s="196"/>
      <c r="B13" s="197" t="s">
        <v>29</v>
      </c>
      <c r="C13" s="201" t="str">
        <f>IF(AND('[1]MAPA DE RIESGO'!$I$16="Alta",'[1]MAPA DE RIESGO'!$M$16="Leve"),CONCATENATE("R",'[1]MAPA DE RIESGO'!$B$16),"")</f>
        <v/>
      </c>
      <c r="D13" s="201" t="str">
        <f>IF(AND('[1]MAPA DE RIESGO'!$I$16="Alta",'[1]MAPA DE RIESGO'!$M$16="Menor"),CONCATENATE("R",'[1]MAPA DE RIESGO'!$B$16),"")</f>
        <v/>
      </c>
      <c r="E13" s="184" t="str">
        <f>IF(AND('[1]MAPA DE RIESGO'!$I$16="Alta",'[1]MAPA DE RIESGO'!$M$16="Moderado"),CONCATENATE("R",'[1]MAPA DE RIESGO'!$B$16),"")</f>
        <v/>
      </c>
      <c r="F13" s="184" t="str">
        <f>IF(AND('[1]MAPA DE RIESGO'!$I$16="Alta",'[1]MAPA DE RIESGO'!$M$16="Mayor"),CONCATENATE("R",'[1]MAPA DE RIESGO'!$B$16),"")</f>
        <v/>
      </c>
      <c r="G13" s="180" t="str">
        <f>IF(AND('[1]MAPA DE RIESGO'!$I$16="Alta",'[1]MAPA DE RIESGO'!$M$16="Catastrófico"),CONCATENATE("R",'[1]MAPA DE RIESGO'!$B$16),"")</f>
        <v/>
      </c>
      <c r="H13" s="15"/>
      <c r="I13" s="199" t="s">
        <v>8</v>
      </c>
    </row>
    <row r="14" spans="1:9" ht="13.5" thickBot="1" x14ac:dyDescent="0.35">
      <c r="A14" s="196"/>
      <c r="B14" s="198"/>
      <c r="C14" s="202"/>
      <c r="D14" s="202"/>
      <c r="E14" s="185"/>
      <c r="F14" s="185"/>
      <c r="G14" s="181"/>
      <c r="H14" s="15"/>
      <c r="I14" s="200"/>
    </row>
    <row r="15" spans="1:9" x14ac:dyDescent="0.3">
      <c r="A15" s="196"/>
      <c r="B15" s="197" t="s">
        <v>30</v>
      </c>
      <c r="C15" s="201" t="str">
        <f>IF(AND('[1]MAPA DE RIESGO'!$I$16="Media",'[1]MAPA DE RIESGO'!$M$16="Leve"),CONCATENATE("R",'[1]MAPA DE RIESGO'!$B$16),"")</f>
        <v/>
      </c>
      <c r="D15" s="201" t="str">
        <f>IF(AND('[1]MAPA DE RIESGO'!$I$16="Media",'[1]MAPA DE RIESGO'!$M$16="Menor"),CONCATENATE("R",'[1]MAPA DE RIESGO'!$B$16),"")</f>
        <v/>
      </c>
      <c r="E15" s="201" t="str">
        <f>IF(AND('[1]MAPA DE RIESGO'!$I$16="Media",'[1]MAPA DE RIESGO'!$M$16="Moderado"),CONCATENATE("R",'[1]MAPA DE RIESGO'!$B$16),"")</f>
        <v>R1</v>
      </c>
      <c r="F15" s="184" t="str">
        <f>IF(AND('[1]MAPA DE RIESGO'!$I$16="Media",'[1]MAPA DE RIESGO'!$M$16="Mayor"),CONCATENATE("R",'[1]MAPA DE RIESGO'!$B$16),"")</f>
        <v/>
      </c>
      <c r="G15" s="180" t="str">
        <f>IF(AND('[1]MAPA DE RIESGO'!$I$16="Media",'[1]MAPA DE RIESGO'!$M$16="Catastrófico"),CONCATENATE("R",'[1]MAPA DE RIESGO'!$B$16),"")</f>
        <v/>
      </c>
      <c r="H15" s="15"/>
      <c r="I15" s="216" t="s">
        <v>10</v>
      </c>
    </row>
    <row r="16" spans="1:9" ht="13.5" thickBot="1" x14ac:dyDescent="0.35">
      <c r="A16" s="196"/>
      <c r="B16" s="198"/>
      <c r="C16" s="202"/>
      <c r="D16" s="202"/>
      <c r="E16" s="202"/>
      <c r="F16" s="185"/>
      <c r="G16" s="181"/>
      <c r="H16" s="15"/>
      <c r="I16" s="217"/>
    </row>
    <row r="17" spans="1:9" x14ac:dyDescent="0.3">
      <c r="A17" s="196"/>
      <c r="B17" s="197" t="s">
        <v>31</v>
      </c>
      <c r="C17" s="212" t="str">
        <f>IF(AND('[1]MAPA DE RIESGO'!$I$16="Baja",'[1]MAPA DE RIESGO'!$M$16="Leve"),CONCATENATE("R",'[1]MAPA DE RIESGO'!$B$16),"")</f>
        <v/>
      </c>
      <c r="D17" s="214" t="str">
        <f>IF(AND('[1]MAPA DE RIESGO'!$I$16="Baja",'[1]MAPA DE RIESGO'!$M$16="Menor"),CONCATENATE("R",'[1]MAPA DE RIESGO'!$B$16),"")</f>
        <v/>
      </c>
      <c r="E17" s="201" t="str">
        <f>IF(AND('[1]MAPA DE RIESGO'!$I$16="Baja",'[1]MAPA DE RIESGO'!$M$16="Moderado"),CONCATENATE("R",'[1]MAPA DE RIESGO'!$B$16),"")</f>
        <v/>
      </c>
      <c r="F17" s="184" t="str">
        <f>IF(AND('[1]MAPA DE RIESGO'!$I$16="Baja",'[1]MAPA DE RIESGO'!$M$16="Mayor"),CONCATENATE("R",'[1]MAPA DE RIESGO'!$B$16),"")</f>
        <v/>
      </c>
      <c r="G17" s="180" t="str">
        <f>IF(AND('[1]MAPA DE RIESGO'!$I$16="Baja",'[1]MAPA DE RIESGO'!$M$16="Catastrófico"),CONCATENATE("R",'[1]MAPA DE RIESGO'!$B$16),"")</f>
        <v/>
      </c>
      <c r="H17" s="15"/>
      <c r="I17" s="210" t="s">
        <v>11</v>
      </c>
    </row>
    <row r="18" spans="1:9" ht="13.5" thickBot="1" x14ac:dyDescent="0.35">
      <c r="A18" s="196"/>
      <c r="B18" s="198"/>
      <c r="C18" s="213"/>
      <c r="D18" s="215"/>
      <c r="E18" s="202"/>
      <c r="F18" s="185"/>
      <c r="G18" s="181"/>
      <c r="H18" s="15"/>
      <c r="I18" s="211"/>
    </row>
    <row r="19" spans="1:9" x14ac:dyDescent="0.3">
      <c r="A19" s="196"/>
      <c r="B19" s="206" t="s">
        <v>32</v>
      </c>
      <c r="C19" s="208" t="str">
        <f>IF(AND('[1]MAPA DE RIESGO'!$I$16="Muy Baja",'[1]MAPA DE RIESGO'!$M$16="Leve"),CONCATENATE("R",'[1]MAPA DE RIESGO'!$B$16),"")</f>
        <v/>
      </c>
      <c r="D19" s="208" t="str">
        <f>IF(AND('[1]MAPA DE RIESGO'!$I$16="Muy Baja",'[1]MAPA DE RIESGO'!$M$16="Menor"),CONCATENATE("R",'[1]MAPA DE RIESGO'!$B$16),"")</f>
        <v/>
      </c>
      <c r="E19" s="201" t="str">
        <f>IF(AND('[1]MAPA DE RIESGO'!$I$16="Muy Baja",'[1]MAPA DE RIESGO'!$M$16="Moderado"),CONCATENATE("R",'[1]MAPA DE RIESGO'!$B$16),"")</f>
        <v/>
      </c>
      <c r="F19" s="184" t="str">
        <f>IF(AND('[1]MAPA DE RIESGO'!$I$16="Muy Baja",'[1]MAPA DE RIESGO'!$M$16="Mayor"),CONCATENATE("R",'[1]MAPA DE RIESGO'!$B$16),"")</f>
        <v/>
      </c>
      <c r="G19" s="180" t="str">
        <f>IF(AND('[1]MAPA DE RIESGO'!$I$16="Muy Baja",'[1]MAPA DE RIESGO'!$M$16="Catastrófico"),CONCATENATE("R",'[1]MAPA DE RIESGO'!$B$16),"")</f>
        <v/>
      </c>
      <c r="H19" s="15"/>
      <c r="I19" s="15"/>
    </row>
    <row r="20" spans="1:9" ht="13.5" thickBot="1" x14ac:dyDescent="0.35">
      <c r="A20" s="196"/>
      <c r="B20" s="207"/>
      <c r="C20" s="209"/>
      <c r="D20" s="209"/>
      <c r="E20" s="204"/>
      <c r="F20" s="205"/>
      <c r="G20" s="203"/>
      <c r="H20" s="15"/>
      <c r="I20" s="15"/>
    </row>
    <row r="21" spans="1:9" x14ac:dyDescent="0.3">
      <c r="A21" s="15"/>
      <c r="B21" s="15"/>
      <c r="C21" s="197" t="s">
        <v>33</v>
      </c>
      <c r="D21" s="197" t="s">
        <v>34</v>
      </c>
      <c r="E21" s="197" t="s">
        <v>35</v>
      </c>
      <c r="F21" s="197" t="s">
        <v>36</v>
      </c>
      <c r="G21" s="206" t="s">
        <v>37</v>
      </c>
      <c r="H21" s="15"/>
      <c r="I21" s="15"/>
    </row>
    <row r="22" spans="1:9" ht="13.5" thickBot="1" x14ac:dyDescent="0.35">
      <c r="A22" s="15"/>
      <c r="B22" s="15"/>
      <c r="C22" s="218"/>
      <c r="D22" s="218"/>
      <c r="E22" s="218"/>
      <c r="F22" s="218"/>
      <c r="G22" s="207"/>
      <c r="H22" s="15"/>
      <c r="I22" s="15"/>
    </row>
  </sheetData>
  <mergeCells count="44">
    <mergeCell ref="C21:C22"/>
    <mergeCell ref="D21:D22"/>
    <mergeCell ref="E21:E22"/>
    <mergeCell ref="F21:F22"/>
    <mergeCell ref="G21:G22"/>
    <mergeCell ref="B1:I4"/>
    <mergeCell ref="G19:G20"/>
    <mergeCell ref="E19:E20"/>
    <mergeCell ref="F19:F20"/>
    <mergeCell ref="B19:B20"/>
    <mergeCell ref="C19:C20"/>
    <mergeCell ref="D19:D20"/>
    <mergeCell ref="I17:I18"/>
    <mergeCell ref="F17:F18"/>
    <mergeCell ref="G17:G18"/>
    <mergeCell ref="B17:B18"/>
    <mergeCell ref="C17:C18"/>
    <mergeCell ref="D17:D18"/>
    <mergeCell ref="E17:E18"/>
    <mergeCell ref="G15:G16"/>
    <mergeCell ref="I15:I16"/>
    <mergeCell ref="D13:D14"/>
    <mergeCell ref="E13:E14"/>
    <mergeCell ref="E15:E16"/>
    <mergeCell ref="F15:F16"/>
    <mergeCell ref="B15:B16"/>
    <mergeCell ref="C15:C16"/>
    <mergeCell ref="D15:D16"/>
    <mergeCell ref="A1:A4"/>
    <mergeCell ref="G11:G12"/>
    <mergeCell ref="I11:I12"/>
    <mergeCell ref="E11:E12"/>
    <mergeCell ref="F11:F12"/>
    <mergeCell ref="A7:B9"/>
    <mergeCell ref="C7:G9"/>
    <mergeCell ref="A11:A20"/>
    <mergeCell ref="B11:B12"/>
    <mergeCell ref="C11:C12"/>
    <mergeCell ref="D11:D12"/>
    <mergeCell ref="I13:I14"/>
    <mergeCell ref="F13:F14"/>
    <mergeCell ref="G13:G14"/>
    <mergeCell ref="B13:B14"/>
    <mergeCell ref="C13:C1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Elaboración_contexto</vt:lpstr>
      <vt:lpstr> Mapa Riesgos</vt:lpstr>
      <vt:lpstr>Matriz_de_calor</vt:lpstr>
      <vt:lpstr>' Mapa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de riegos institucionales</dc:title>
  <dc:subject>El documento consolida los riesgos institucionales identificados bajo las tipologias de Gestión, Corrupción y Seguridad Digital</dc:subject>
  <dc:creator>Departamento Administrativo de la Función Pública</dc:creator>
  <cp:keywords>mapa, riesgos</cp:keywords>
  <dc:description/>
  <cp:lastModifiedBy>Sistema Integrado de Gestión</cp:lastModifiedBy>
  <cp:revision/>
  <cp:lastPrinted>2026-01-30T22:49:02Z</cp:lastPrinted>
  <dcterms:created xsi:type="dcterms:W3CDTF">2017-05-09T14:17:41Z</dcterms:created>
  <dcterms:modified xsi:type="dcterms:W3CDTF">2026-01-30T22:50:30Z</dcterms:modified>
  <cp:category/>
  <cp:contentStatus/>
</cp:coreProperties>
</file>